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9320" windowHeight="8016" tabRatio="602"/>
  </bookViews>
  <sheets>
    <sheet name="программа" sheetId="9" r:id="rId1"/>
  </sheets>
  <calcPr calcId="144525"/>
</workbook>
</file>

<file path=xl/calcChain.xml><?xml version="1.0" encoding="utf-8"?>
<calcChain xmlns="http://schemas.openxmlformats.org/spreadsheetml/2006/main">
  <c r="E34" i="9" l="1"/>
  <c r="E29" i="9"/>
  <c r="F22" i="9"/>
  <c r="E33" i="9"/>
  <c r="E31" i="9"/>
  <c r="E20" i="9"/>
  <c r="E32" i="9" l="1"/>
  <c r="E27" i="9" l="1"/>
  <c r="F26" i="9" l="1"/>
  <c r="F34" i="9"/>
  <c r="F32" i="9" s="1"/>
  <c r="K32" i="9" l="1"/>
  <c r="J32" i="9"/>
  <c r="I32" i="9"/>
  <c r="H32" i="9"/>
  <c r="G32" i="9"/>
  <c r="E26" i="9"/>
  <c r="F29" i="9" l="1"/>
  <c r="G29" i="9"/>
  <c r="H29" i="9"/>
  <c r="I29" i="9"/>
  <c r="J29" i="9"/>
  <c r="K29" i="9"/>
  <c r="F19" i="9"/>
  <c r="G19" i="9"/>
  <c r="H19" i="9"/>
  <c r="I19" i="9"/>
  <c r="J19" i="9"/>
  <c r="K19" i="9"/>
  <c r="E15" i="9"/>
  <c r="E16" i="9"/>
  <c r="E18" i="9" l="1"/>
  <c r="F25" i="9" l="1"/>
  <c r="E25" i="9" l="1"/>
  <c r="I24" i="9" l="1"/>
  <c r="J24" i="9" l="1"/>
  <c r="K24" i="9" s="1"/>
  <c r="H23" i="9"/>
  <c r="E24" i="9" l="1"/>
  <c r="E22" i="9" s="1"/>
  <c r="I23" i="9"/>
  <c r="I22" i="9" s="1"/>
  <c r="E39" i="9"/>
  <c r="J23" i="9" l="1"/>
  <c r="J22" i="9" s="1"/>
  <c r="K23" i="9" l="1"/>
  <c r="K22" i="9" s="1"/>
  <c r="H36" i="9"/>
  <c r="I36" i="9" s="1"/>
  <c r="J36" i="9" s="1"/>
  <c r="K36" i="9" l="1"/>
  <c r="E36" i="9" s="1"/>
  <c r="E30" i="9" l="1"/>
  <c r="K14" i="9"/>
  <c r="J14" i="9"/>
  <c r="I14" i="9"/>
  <c r="H14" i="9"/>
  <c r="G14" i="9"/>
  <c r="F14" i="9"/>
  <c r="F41" i="9" s="1"/>
  <c r="E14" i="9" l="1"/>
  <c r="E21" i="9" l="1"/>
  <c r="E19" i="9" s="1"/>
  <c r="E41" i="9" s="1"/>
  <c r="H41" i="9" l="1"/>
  <c r="I41" i="9" l="1"/>
  <c r="J41" i="9" l="1"/>
  <c r="K41" i="9"/>
  <c r="E23" i="9"/>
</calcChain>
</file>

<file path=xl/sharedStrings.xml><?xml version="1.0" encoding="utf-8"?>
<sst xmlns="http://schemas.openxmlformats.org/spreadsheetml/2006/main" count="104" uniqueCount="77">
  <si>
    <t>№</t>
  </si>
  <si>
    <t>Наименование природоохранного мероприятия</t>
  </si>
  <si>
    <t>Источник финансирования</t>
  </si>
  <si>
    <t>Ответственный за реализацию мероприятий</t>
  </si>
  <si>
    <t>2015 год                       руб.</t>
  </si>
  <si>
    <t>Итого                             руб.</t>
  </si>
  <si>
    <t>1.1</t>
  </si>
  <si>
    <t>Местный бюджет</t>
  </si>
  <si>
    <t xml:space="preserve"> КУМИ</t>
  </si>
  <si>
    <t>Мероприятия по организации использования, охраны, защиты, воспроизводства городских лесов, расположенных в границах городского округа, в т.ч.:</t>
  </si>
  <si>
    <t>2.2</t>
  </si>
  <si>
    <t>Озеленение территории города</t>
  </si>
  <si>
    <t>3.1</t>
  </si>
  <si>
    <t>1.1.1</t>
  </si>
  <si>
    <t>1.1.2</t>
  </si>
  <si>
    <t>Финансовые затраты на реализацию (руб.)</t>
  </si>
  <si>
    <t>2017 год                      руб.</t>
  </si>
  <si>
    <t>2018 год                          руб.</t>
  </si>
  <si>
    <t>2019 год                       руб.</t>
  </si>
  <si>
    <t>2016 год                       руб.</t>
  </si>
  <si>
    <t>2020 год                       руб.</t>
  </si>
  <si>
    <t>Управление по ВБГО и ЧС</t>
  </si>
  <si>
    <t>ИТОГО:</t>
  </si>
  <si>
    <t xml:space="preserve">Перечень мероприятий </t>
  </si>
  <si>
    <t>муниципальной программы «Обеспечение экологической  безопасности города Покачи  на 2015 - 2020 годы»</t>
  </si>
  <si>
    <t>Строительство полигона по утилизации бытовых отходов, организация пункта приема строительных и промышленных отходов, подлежащих вторичному использованию или специализированной утилизации в т.ч.:</t>
  </si>
  <si>
    <t xml:space="preserve"> МУ "УКС", УНС</t>
  </si>
  <si>
    <t>Ликвидация несанкционированного размещения отходов производства и потребления на территории города и территорий городских лесов, в т.ч.:</t>
  </si>
  <si>
    <t>Оплата услуг автотранспорта, используемого при проведении городских субботников и ликвидации несанкционированного размещения отходов производства и потребления.</t>
  </si>
  <si>
    <t>Утилизация отходов производства и потребления собранных при проведении городских субботников и ликвидации несанкционированного размещения отходов.</t>
  </si>
  <si>
    <t>Разработка проекта лесоустройства с составлением лесохозяйственного регламента</t>
  </si>
  <si>
    <t xml:space="preserve">Обеспечение контроля за влиянием на окружающую среду содержание площадки для временного складирования снега.                                      </t>
  </si>
  <si>
    <t xml:space="preserve">Выделение земельного участка под строительство полигона утилизации ТБО, площадку временного хранения промышленных отходов. </t>
  </si>
  <si>
    <t>Строительство полигона по утилизации бытовых огтходов, переработке вторичного сырья (проектирование, приобретение и установка оборудования).</t>
  </si>
  <si>
    <t>Санитарное содержание территории города.</t>
  </si>
  <si>
    <t>Проведение акции "Спасти и сохранить".</t>
  </si>
  <si>
    <t>Управление АиГ</t>
  </si>
  <si>
    <t>Оказание услуг по санитарному содержанию территории города Покачи уборка</t>
  </si>
  <si>
    <t>Оказание услуг по санитарному содержанию территории города Покачи. вывоз</t>
  </si>
  <si>
    <t>к постановлению администрации города Покачи</t>
  </si>
  <si>
    <t>от ________________  № ________</t>
  </si>
  <si>
    <t>Обустройство площадок, приобретение/замена контейнеров для сбора ТБО.</t>
  </si>
  <si>
    <t>Охрана городских лесов от пожаров и ведение лесного хозяйства  (устройство противопожарных разрывов, рубка ухода, санитарные рубки, лесовосстановление)</t>
  </si>
  <si>
    <t>Содержание, контроль и обеспечение эксплуатационных хпарактеристик игрового и спортивного оборудования на детских площадках.</t>
  </si>
  <si>
    <t>Обустройство, содержание и обслуживание объектов озеленения (клумб и цветников)</t>
  </si>
  <si>
    <t>Проведение дезинсекционной, инсектицидной , акарицидной обработки</t>
  </si>
  <si>
    <t>Выполнение работ по озеленению территории города Покачи</t>
  </si>
  <si>
    <t>Цель1. Обюеспечение устойчивой безопасности экологичекой обстановки в городе Покачи</t>
  </si>
  <si>
    <t>Задача 1. Стабилизация экологической обстановкии ее постепенное улучшение</t>
  </si>
  <si>
    <t>1.Охрана почвы и земельных ресурсов</t>
  </si>
  <si>
    <t>1.2</t>
  </si>
  <si>
    <t>1.3</t>
  </si>
  <si>
    <t>1.3.1</t>
  </si>
  <si>
    <t>1.3.2</t>
  </si>
  <si>
    <t>1.4</t>
  </si>
  <si>
    <t>1.4.1</t>
  </si>
  <si>
    <t>1.4.2</t>
  </si>
  <si>
    <t>1.4.3</t>
  </si>
  <si>
    <t>1.4.4</t>
  </si>
  <si>
    <t>2.1</t>
  </si>
  <si>
    <t>2.1.1</t>
  </si>
  <si>
    <t>2.1.2</t>
  </si>
  <si>
    <t>2.2.1</t>
  </si>
  <si>
    <t>2.2.2</t>
  </si>
  <si>
    <t>3. Организация противоэпидемических мероприятий</t>
  </si>
  <si>
    <t>Задача 1. Дальнейшее развитие системы экологического образования.</t>
  </si>
  <si>
    <t>Цель 2. Повышение уровня экологической культуры населения города.</t>
  </si>
  <si>
    <t>2.1.1.</t>
  </si>
  <si>
    <t>1.4.5</t>
  </si>
  <si>
    <t>Санитарное содержание и озеленение</t>
  </si>
  <si>
    <t>1.1.3</t>
  </si>
  <si>
    <t>Ремонт городского объекта (пушка)</t>
  </si>
  <si>
    <t>МКУ "УМТО"</t>
  </si>
  <si>
    <t>Управление НС</t>
  </si>
  <si>
    <t>2. Охрана  лесных ресурсов и озеление</t>
  </si>
  <si>
    <t xml:space="preserve">Приложение 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</si>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</sst>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/>
    <xf numFmtId="0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/>
    <xf numFmtId="0" fontId="2" fillId="0" borderId="4" xfId="0" applyNumberFormat="1" applyFont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right" vertical="center"/>
    </xf>
    <xf numFmtId="4" fontId="0" fillId="0" borderId="0" xfId="0" applyNumberForma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9" zoomScale="85" zoomScaleNormal="85" workbookViewId="0">
      <selection activeCell="F44" sqref="F44"/>
    </sheetView>
  </sheetViews>
  <sheetFormatPr defaultRowHeight="14.4" x14ac:dyDescent="0.3"/>
  <cols>
    <col min="2" max="2" width="72.5546875" customWidth="1"/>
    <col min="3" max="3" width="15.6640625" customWidth="1"/>
    <col min="4" max="4" width="16.6640625" customWidth="1"/>
    <col min="5" max="5" width="14.33203125" bestFit="1" customWidth="1"/>
    <col min="6" max="6" width="14.6640625" customWidth="1"/>
    <col min="7" max="7" width="17" customWidth="1"/>
    <col min="8" max="8" width="14.6640625" customWidth="1"/>
    <col min="9" max="9" width="18.109375" customWidth="1"/>
    <col min="10" max="10" width="14.6640625" customWidth="1"/>
    <col min="11" max="11" width="18.44140625" customWidth="1"/>
  </cols>
  <sheetData>
    <row r="1" spans="1:11" ht="16.8" x14ac:dyDescent="0.3">
      <c r="A1" s="1"/>
      <c r="B1" s="2"/>
      <c r="C1" s="2"/>
      <c r="D1" s="2"/>
      <c r="E1" s="13"/>
      <c r="F1" s="1"/>
      <c r="G1" s="1"/>
      <c r="H1" s="34"/>
      <c r="I1" s="34"/>
      <c r="J1" s="34"/>
      <c r="K1" s="34" t="s">
        <v>75</v>
      </c>
    </row>
    <row r="2" spans="1:11" ht="16.8" x14ac:dyDescent="0.3">
      <c r="A2" s="1"/>
      <c r="B2" s="2"/>
      <c r="C2" s="2"/>
      <c r="D2" s="2"/>
      <c r="E2" s="13"/>
      <c r="F2" s="1"/>
      <c r="G2" s="1"/>
      <c r="H2" s="35"/>
      <c r="I2" s="35"/>
      <c r="J2" s="35"/>
      <c r="K2" s="35" t="s">
        <v>39</v>
      </c>
    </row>
    <row r="3" spans="1:11" ht="16.8" x14ac:dyDescent="0.3">
      <c r="A3" s="1"/>
      <c r="B3" s="2"/>
      <c r="C3" s="2"/>
      <c r="D3" s="2"/>
      <c r="E3" s="13"/>
      <c r="F3" s="1"/>
      <c r="G3" s="1"/>
      <c r="H3" s="35"/>
      <c r="I3" s="35"/>
      <c r="J3" s="35"/>
      <c r="K3" s="35" t="s">
        <v>40</v>
      </c>
    </row>
    <row r="4" spans="1:11" ht="16.8" x14ac:dyDescent="0.3">
      <c r="A4" s="1"/>
      <c r="B4" s="2"/>
      <c r="C4" s="2"/>
      <c r="D4" s="1"/>
      <c r="E4" s="13"/>
      <c r="F4" s="1"/>
      <c r="G4" s="1"/>
      <c r="H4" s="42"/>
      <c r="I4" s="42"/>
      <c r="J4" s="42"/>
      <c r="K4" s="42"/>
    </row>
    <row r="5" spans="1:11" ht="17.25" customHeight="1" x14ac:dyDescent="0.3">
      <c r="A5" s="1"/>
      <c r="B5" s="2"/>
      <c r="C5" s="2"/>
      <c r="D5" s="1"/>
      <c r="E5" s="13"/>
      <c r="F5" s="1"/>
      <c r="G5" s="1"/>
      <c r="H5" s="32"/>
      <c r="I5" s="32"/>
      <c r="J5" s="32"/>
      <c r="K5" s="32"/>
    </row>
    <row r="6" spans="1:11" ht="17.399999999999999" x14ac:dyDescent="0.3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7.399999999999999" x14ac:dyDescent="0.3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3">
      <c r="A8" s="1"/>
      <c r="B8" s="2"/>
      <c r="C8" s="2"/>
      <c r="D8" s="2"/>
      <c r="E8" s="13"/>
      <c r="F8" s="1"/>
      <c r="G8" s="1"/>
      <c r="H8" s="1"/>
      <c r="I8" s="1"/>
      <c r="J8" s="1"/>
      <c r="K8" s="18"/>
    </row>
    <row r="9" spans="1:11" x14ac:dyDescent="0.3">
      <c r="A9" s="48" t="s">
        <v>0</v>
      </c>
      <c r="B9" s="50" t="s">
        <v>1</v>
      </c>
      <c r="C9" s="48" t="s">
        <v>3</v>
      </c>
      <c r="D9" s="48" t="s">
        <v>2</v>
      </c>
      <c r="E9" s="52" t="s">
        <v>15</v>
      </c>
      <c r="F9" s="53"/>
      <c r="G9" s="53"/>
      <c r="H9" s="53"/>
      <c r="I9" s="53"/>
      <c r="J9" s="53"/>
      <c r="K9" s="54"/>
    </row>
    <row r="10" spans="1:11" ht="41.4" customHeight="1" x14ac:dyDescent="0.3">
      <c r="A10" s="49"/>
      <c r="B10" s="51"/>
      <c r="C10" s="49"/>
      <c r="D10" s="49"/>
      <c r="E10" s="16" t="s">
        <v>5</v>
      </c>
      <c r="F10" s="16" t="s">
        <v>4</v>
      </c>
      <c r="G10" s="3" t="s">
        <v>19</v>
      </c>
      <c r="H10" s="28" t="s">
        <v>16</v>
      </c>
      <c r="I10" s="3" t="s">
        <v>17</v>
      </c>
      <c r="J10" s="17" t="s">
        <v>18</v>
      </c>
      <c r="K10" s="3" t="s">
        <v>20</v>
      </c>
    </row>
    <row r="11" spans="1:11" ht="17.25" customHeight="1" x14ac:dyDescent="0.3">
      <c r="A11" s="46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55"/>
    </row>
    <row r="12" spans="1:11" ht="18" customHeight="1" x14ac:dyDescent="0.3">
      <c r="A12" s="46" t="s">
        <v>48</v>
      </c>
      <c r="B12" s="47"/>
      <c r="C12" s="47"/>
      <c r="D12" s="47"/>
      <c r="E12" s="47"/>
      <c r="F12" s="47"/>
      <c r="G12" s="47"/>
      <c r="H12" s="47"/>
      <c r="I12" s="47"/>
      <c r="J12" s="47"/>
      <c r="K12" s="55"/>
    </row>
    <row r="13" spans="1:11" ht="18.75" customHeight="1" x14ac:dyDescent="0.3">
      <c r="A13" s="46" t="s">
        <v>49</v>
      </c>
      <c r="B13" s="47"/>
      <c r="C13" s="47"/>
      <c r="D13" s="47"/>
      <c r="E13" s="23"/>
      <c r="F13" s="23"/>
      <c r="G13" s="24"/>
      <c r="H13" s="24"/>
      <c r="I13" s="24"/>
      <c r="J13" s="25"/>
      <c r="K13" s="15"/>
    </row>
    <row r="14" spans="1:11" ht="39.6" x14ac:dyDescent="0.3">
      <c r="A14" s="4" t="s">
        <v>6</v>
      </c>
      <c r="B14" s="6" t="s">
        <v>25</v>
      </c>
      <c r="C14" s="6"/>
      <c r="D14" s="12"/>
      <c r="E14" s="38">
        <f t="shared" ref="E14:E18" si="0">SUM(F14:K14)</f>
        <v>5000000</v>
      </c>
      <c r="F14" s="5">
        <f t="shared" ref="F14:K14" si="1">F15+F16</f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5000000</v>
      </c>
      <c r="K14" s="5">
        <f t="shared" si="1"/>
        <v>0</v>
      </c>
    </row>
    <row r="15" spans="1:11" ht="32.4" customHeight="1" x14ac:dyDescent="0.3">
      <c r="A15" s="7" t="s">
        <v>13</v>
      </c>
      <c r="B15" s="8" t="s">
        <v>32</v>
      </c>
      <c r="C15" s="11" t="s">
        <v>8</v>
      </c>
      <c r="D15" s="11" t="s">
        <v>7</v>
      </c>
      <c r="E15" s="9">
        <f t="shared" si="0"/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35.4" customHeight="1" x14ac:dyDescent="0.3">
      <c r="A16" s="7" t="s">
        <v>14</v>
      </c>
      <c r="B16" s="8" t="s">
        <v>33</v>
      </c>
      <c r="C16" s="11" t="s">
        <v>26</v>
      </c>
      <c r="D16" s="11" t="s">
        <v>7</v>
      </c>
      <c r="E16" s="37">
        <f t="shared" si="0"/>
        <v>5000000</v>
      </c>
      <c r="F16" s="9">
        <v>0</v>
      </c>
      <c r="G16" s="9">
        <v>0</v>
      </c>
      <c r="H16" s="9">
        <v>0</v>
      </c>
      <c r="I16" s="9">
        <v>0</v>
      </c>
      <c r="J16" s="9">
        <v>5000000</v>
      </c>
      <c r="K16" s="9">
        <v>0</v>
      </c>
    </row>
    <row r="17" spans="1:11" ht="23.25" customHeight="1" x14ac:dyDescent="0.3">
      <c r="A17" s="7" t="s">
        <v>70</v>
      </c>
      <c r="B17" s="8" t="s">
        <v>71</v>
      </c>
      <c r="C17" s="26" t="s">
        <v>72</v>
      </c>
      <c r="D17" s="11" t="s">
        <v>7</v>
      </c>
      <c r="E17" s="37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36.6" customHeight="1" x14ac:dyDescent="0.3">
      <c r="A18" s="4" t="s">
        <v>50</v>
      </c>
      <c r="B18" s="6" t="s">
        <v>31</v>
      </c>
      <c r="C18" s="11" t="s">
        <v>21</v>
      </c>
      <c r="D18" s="11" t="s">
        <v>7</v>
      </c>
      <c r="E18" s="38">
        <f t="shared" si="0"/>
        <v>174000</v>
      </c>
      <c r="F18" s="5">
        <v>0</v>
      </c>
      <c r="G18" s="5">
        <v>0</v>
      </c>
      <c r="H18" s="5">
        <v>0</v>
      </c>
      <c r="I18" s="5">
        <v>56000</v>
      </c>
      <c r="J18" s="5">
        <v>58000</v>
      </c>
      <c r="K18" s="5">
        <v>60000</v>
      </c>
    </row>
    <row r="19" spans="1:11" ht="37.200000000000003" customHeight="1" x14ac:dyDescent="0.3">
      <c r="A19" s="4" t="s">
        <v>51</v>
      </c>
      <c r="B19" s="6" t="s">
        <v>27</v>
      </c>
      <c r="C19" s="6"/>
      <c r="D19" s="10"/>
      <c r="E19" s="38">
        <f>E20+E21</f>
        <v>710000</v>
      </c>
      <c r="F19" s="38">
        <f t="shared" ref="F19:K19" si="2">F20+F21</f>
        <v>110000</v>
      </c>
      <c r="G19" s="5">
        <f t="shared" si="2"/>
        <v>0</v>
      </c>
      <c r="H19" s="5">
        <f t="shared" si="2"/>
        <v>0</v>
      </c>
      <c r="I19" s="5">
        <f t="shared" si="2"/>
        <v>200000</v>
      </c>
      <c r="J19" s="5">
        <f t="shared" si="2"/>
        <v>200000</v>
      </c>
      <c r="K19" s="5">
        <f t="shared" si="2"/>
        <v>200000</v>
      </c>
    </row>
    <row r="20" spans="1:11" ht="33.6" customHeight="1" x14ac:dyDescent="0.3">
      <c r="A20" s="7" t="s">
        <v>52</v>
      </c>
      <c r="B20" s="8" t="s">
        <v>28</v>
      </c>
      <c r="C20" s="26" t="s">
        <v>73</v>
      </c>
      <c r="D20" s="26" t="s">
        <v>7</v>
      </c>
      <c r="E20" s="9">
        <f>F20+G20+H20+I20+J20+K20</f>
        <v>372900</v>
      </c>
      <c r="F20" s="38">
        <v>72900</v>
      </c>
      <c r="G20" s="9">
        <v>0</v>
      </c>
      <c r="H20" s="9">
        <v>0</v>
      </c>
      <c r="I20" s="9">
        <v>100000</v>
      </c>
      <c r="J20" s="9">
        <v>100000</v>
      </c>
      <c r="K20" s="9">
        <v>100000</v>
      </c>
    </row>
    <row r="21" spans="1:11" ht="32.4" customHeight="1" x14ac:dyDescent="0.3">
      <c r="A21" s="7" t="s">
        <v>53</v>
      </c>
      <c r="B21" s="8" t="s">
        <v>29</v>
      </c>
      <c r="C21" s="26" t="s">
        <v>73</v>
      </c>
      <c r="D21" s="26" t="s">
        <v>7</v>
      </c>
      <c r="E21" s="9">
        <f>SUM(F21:K21)</f>
        <v>337100</v>
      </c>
      <c r="F21" s="38">
        <v>37100</v>
      </c>
      <c r="G21" s="9">
        <v>0</v>
      </c>
      <c r="H21" s="9">
        <v>0</v>
      </c>
      <c r="I21" s="9">
        <v>100000</v>
      </c>
      <c r="J21" s="9">
        <v>100000</v>
      </c>
      <c r="K21" s="9">
        <v>100000</v>
      </c>
    </row>
    <row r="22" spans="1:11" ht="28.2" customHeight="1" x14ac:dyDescent="0.3">
      <c r="A22" s="4" t="s">
        <v>54</v>
      </c>
      <c r="B22" s="6" t="s">
        <v>34</v>
      </c>
      <c r="C22" s="6"/>
      <c r="D22" s="10"/>
      <c r="E22" s="5">
        <f>E23+E24+E25+E26+E27</f>
        <v>4406958.8</v>
      </c>
      <c r="F22" s="38">
        <f>F23+F24+F25+F26</f>
        <v>4406958.8</v>
      </c>
      <c r="G22" s="5">
        <v>0</v>
      </c>
      <c r="H22" s="5">
        <v>0</v>
      </c>
      <c r="I22" s="5">
        <f t="shared" ref="I22:K22" si="3">I23+I24+I25+I26</f>
        <v>0</v>
      </c>
      <c r="J22" s="5">
        <f t="shared" si="3"/>
        <v>0</v>
      </c>
      <c r="K22" s="5">
        <f t="shared" si="3"/>
        <v>0</v>
      </c>
    </row>
    <row r="23" spans="1:11" x14ac:dyDescent="0.3">
      <c r="A23" s="7" t="s">
        <v>55</v>
      </c>
      <c r="B23" s="8" t="s">
        <v>37</v>
      </c>
      <c r="C23" s="26" t="s">
        <v>73</v>
      </c>
      <c r="D23" s="26" t="s">
        <v>7</v>
      </c>
      <c r="E23" s="9">
        <f>SUM(F23:K23)</f>
        <v>3447946.45</v>
      </c>
      <c r="F23" s="37">
        <v>3447946.45</v>
      </c>
      <c r="G23" s="9">
        <v>0</v>
      </c>
      <c r="H23" s="9">
        <f t="shared" ref="H23:K23" si="4">ROUND(G23*1.04,0)</f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</row>
    <row r="24" spans="1:11" x14ac:dyDescent="0.3">
      <c r="A24" s="7" t="s">
        <v>56</v>
      </c>
      <c r="B24" s="8" t="s">
        <v>38</v>
      </c>
      <c r="C24" s="26" t="s">
        <v>73</v>
      </c>
      <c r="D24" s="26" t="s">
        <v>7</v>
      </c>
      <c r="E24" s="9">
        <f>F24+G24+H24+I24+J24+K24</f>
        <v>824012.35</v>
      </c>
      <c r="F24" s="37">
        <v>824012.35</v>
      </c>
      <c r="G24" s="40">
        <v>0</v>
      </c>
      <c r="H24" s="9">
        <v>0</v>
      </c>
      <c r="I24" s="9">
        <f t="shared" ref="I24:K24" si="5">ROUND(H24*1.04,0)</f>
        <v>0</v>
      </c>
      <c r="J24" s="9">
        <f t="shared" si="5"/>
        <v>0</v>
      </c>
      <c r="K24" s="9">
        <f t="shared" si="5"/>
        <v>0</v>
      </c>
    </row>
    <row r="25" spans="1:11" x14ac:dyDescent="0.3">
      <c r="A25" s="7" t="s">
        <v>57</v>
      </c>
      <c r="B25" s="36" t="s">
        <v>41</v>
      </c>
      <c r="C25" s="26" t="s">
        <v>73</v>
      </c>
      <c r="D25" s="26" t="s">
        <v>7</v>
      </c>
      <c r="E25" s="9">
        <f t="shared" ref="E25" si="6">SUM(F25:K25)</f>
        <v>0</v>
      </c>
      <c r="F25" s="37">
        <f>0</f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26.4" x14ac:dyDescent="0.3">
      <c r="A26" s="7" t="s">
        <v>58</v>
      </c>
      <c r="B26" s="36" t="s">
        <v>43</v>
      </c>
      <c r="C26" s="26" t="s">
        <v>72</v>
      </c>
      <c r="D26" s="26" t="s">
        <v>7</v>
      </c>
      <c r="E26" s="9">
        <f t="shared" ref="E26" si="7">SUM(F26:K26)</f>
        <v>135000</v>
      </c>
      <c r="F26" s="37">
        <f>92240+42760</f>
        <v>135000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x14ac:dyDescent="0.3">
      <c r="A27" s="7" t="s">
        <v>68</v>
      </c>
      <c r="B27" s="36" t="s">
        <v>69</v>
      </c>
      <c r="C27" s="26" t="s">
        <v>72</v>
      </c>
      <c r="D27" s="26"/>
      <c r="E27" s="9">
        <f>G27</f>
        <v>0</v>
      </c>
      <c r="F27" s="37"/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3.5" customHeight="1" x14ac:dyDescent="0.3">
      <c r="A28" s="43" t="s">
        <v>74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1" ht="26.4" x14ac:dyDescent="0.3">
      <c r="A29" s="4" t="s">
        <v>59</v>
      </c>
      <c r="B29" s="6" t="s">
        <v>9</v>
      </c>
      <c r="C29" s="6"/>
      <c r="D29" s="10"/>
      <c r="E29" s="5">
        <f>F29+G29+H29+I29+J29+K29</f>
        <v>2107494.2800000003</v>
      </c>
      <c r="F29" s="38">
        <f t="shared" ref="F29:K29" si="8">F30+F31</f>
        <v>1756359.28</v>
      </c>
      <c r="G29" s="5">
        <f t="shared" si="8"/>
        <v>0</v>
      </c>
      <c r="H29" s="5">
        <f t="shared" si="8"/>
        <v>0</v>
      </c>
      <c r="I29" s="5">
        <f t="shared" si="8"/>
        <v>112486</v>
      </c>
      <c r="J29" s="5">
        <f t="shared" si="8"/>
        <v>116985</v>
      </c>
      <c r="K29" s="5">
        <f t="shared" si="8"/>
        <v>121664</v>
      </c>
    </row>
    <row r="30" spans="1:11" ht="24.6" customHeight="1" x14ac:dyDescent="0.3">
      <c r="A30" s="7" t="s">
        <v>60</v>
      </c>
      <c r="B30" s="8" t="s">
        <v>30</v>
      </c>
      <c r="C30" s="11" t="s">
        <v>36</v>
      </c>
      <c r="D30" s="11" t="s">
        <v>7</v>
      </c>
      <c r="E30" s="29">
        <f t="shared" ref="E30" si="9">SUM(F30:K30)</f>
        <v>1756359.28</v>
      </c>
      <c r="F30" s="9">
        <v>1756359.28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37.200000000000003" customHeight="1" x14ac:dyDescent="0.3">
      <c r="A31" s="7" t="s">
        <v>61</v>
      </c>
      <c r="B31" s="8" t="s">
        <v>42</v>
      </c>
      <c r="C31" s="11" t="s">
        <v>21</v>
      </c>
      <c r="D31" s="11" t="s">
        <v>7</v>
      </c>
      <c r="E31" s="29">
        <f>F31+G31+H31+I31+J31+K31</f>
        <v>351135</v>
      </c>
      <c r="F31" s="9">
        <v>0</v>
      </c>
      <c r="G31" s="9">
        <v>0</v>
      </c>
      <c r="H31" s="9">
        <v>0</v>
      </c>
      <c r="I31" s="9">
        <v>112486</v>
      </c>
      <c r="J31" s="9">
        <v>116985</v>
      </c>
      <c r="K31" s="9">
        <v>121664</v>
      </c>
    </row>
    <row r="32" spans="1:11" ht="30.6" customHeight="1" x14ac:dyDescent="0.3">
      <c r="A32" s="4" t="s">
        <v>10</v>
      </c>
      <c r="B32" s="6" t="s">
        <v>11</v>
      </c>
      <c r="C32" s="22"/>
      <c r="D32" s="27"/>
      <c r="E32" s="5">
        <f>E33+E34</f>
        <v>7531816.29</v>
      </c>
      <c r="F32" s="5">
        <f>F33+F34</f>
        <v>860201.29</v>
      </c>
      <c r="G32" s="5">
        <f t="shared" ref="G32:K32" si="10">G33+G34</f>
        <v>0</v>
      </c>
      <c r="H32" s="5">
        <f t="shared" si="10"/>
        <v>0</v>
      </c>
      <c r="I32" s="5">
        <f t="shared" si="10"/>
        <v>2137242</v>
      </c>
      <c r="J32" s="5">
        <f t="shared" si="10"/>
        <v>2222732</v>
      </c>
      <c r="K32" s="5">
        <f t="shared" si="10"/>
        <v>2311641</v>
      </c>
    </row>
    <row r="33" spans="1:11" ht="24.6" customHeight="1" x14ac:dyDescent="0.3">
      <c r="A33" s="7" t="s">
        <v>62</v>
      </c>
      <c r="B33" s="8" t="s">
        <v>46</v>
      </c>
      <c r="C33" s="11" t="s">
        <v>36</v>
      </c>
      <c r="D33" s="11" t="s">
        <v>7</v>
      </c>
      <c r="E33" s="29">
        <f>F33+G33+H33+I33+J33+K33</f>
        <v>7333488</v>
      </c>
      <c r="F33" s="9">
        <v>661873</v>
      </c>
      <c r="G33" s="9">
        <v>0</v>
      </c>
      <c r="H33" s="9">
        <v>0</v>
      </c>
      <c r="I33" s="9">
        <v>2137242</v>
      </c>
      <c r="J33" s="9">
        <v>2222732</v>
      </c>
      <c r="K33" s="9">
        <v>2311641</v>
      </c>
    </row>
    <row r="34" spans="1:11" ht="37.200000000000003" customHeight="1" x14ac:dyDescent="0.3">
      <c r="A34" s="7" t="s">
        <v>63</v>
      </c>
      <c r="B34" s="8" t="s">
        <v>44</v>
      </c>
      <c r="C34" s="26" t="s">
        <v>72</v>
      </c>
      <c r="D34" s="11" t="s">
        <v>7</v>
      </c>
      <c r="E34" s="29">
        <f>F34+G34+H34+I34+J34+K34</f>
        <v>198328.28999999998</v>
      </c>
      <c r="F34" s="37">
        <f>68328.29+130000</f>
        <v>198328.28999999998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21.75" customHeight="1" x14ac:dyDescent="0.3">
      <c r="A35" s="56" t="s">
        <v>64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29.4" customHeight="1" x14ac:dyDescent="0.3">
      <c r="A36" s="7" t="s">
        <v>12</v>
      </c>
      <c r="B36" s="8" t="s">
        <v>45</v>
      </c>
      <c r="C36" s="26" t="s">
        <v>73</v>
      </c>
      <c r="D36" s="19" t="s">
        <v>7</v>
      </c>
      <c r="E36" s="14">
        <f>SUM(F36:K36)</f>
        <v>22504.959999999999</v>
      </c>
      <c r="F36" s="38">
        <v>22504.959999999999</v>
      </c>
      <c r="G36" s="5">
        <v>0</v>
      </c>
      <c r="H36" s="5">
        <f t="shared" ref="H36" si="11">ROUND(G36*1.04,0)</f>
        <v>0</v>
      </c>
      <c r="I36" s="5">
        <f t="shared" ref="I36" si="12">ROUND(H36*1.04,0)</f>
        <v>0</v>
      </c>
      <c r="J36" s="5">
        <f t="shared" ref="J36" si="13">ROUND(I36*1.04,0)</f>
        <v>0</v>
      </c>
      <c r="K36" s="5">
        <f>ROUND(J36*1.04,0)</f>
        <v>0</v>
      </c>
    </row>
    <row r="37" spans="1:11" ht="18" customHeight="1" x14ac:dyDescent="0.3">
      <c r="A37" s="63" t="s">
        <v>66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7.25" customHeight="1" x14ac:dyDescent="0.3">
      <c r="A38" s="56" t="s">
        <v>65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ht="25.95" customHeight="1" x14ac:dyDescent="0.3">
      <c r="A39" s="4" t="s">
        <v>67</v>
      </c>
      <c r="B39" s="6" t="s">
        <v>35</v>
      </c>
      <c r="C39" s="20" t="s">
        <v>73</v>
      </c>
      <c r="D39" s="22" t="s">
        <v>7</v>
      </c>
      <c r="E39" s="5">
        <f>SUM(F39:K39)</f>
        <v>60000</v>
      </c>
      <c r="F39" s="5">
        <v>0</v>
      </c>
      <c r="G39" s="5">
        <v>0</v>
      </c>
      <c r="H39" s="5">
        <v>0</v>
      </c>
      <c r="I39" s="5">
        <v>20000</v>
      </c>
      <c r="J39" s="5">
        <v>20000</v>
      </c>
      <c r="K39" s="5">
        <v>20000</v>
      </c>
    </row>
    <row r="40" spans="1:11" ht="19.5" customHeight="1" x14ac:dyDescent="0.3">
      <c r="A40" s="59"/>
      <c r="B40" s="60"/>
      <c r="C40" s="60"/>
      <c r="D40" s="60"/>
      <c r="E40" s="60"/>
      <c r="F40" s="60"/>
      <c r="G40" s="60"/>
      <c r="H40" s="60"/>
      <c r="I40" s="18"/>
      <c r="J40" s="18"/>
      <c r="K40" s="21"/>
    </row>
    <row r="41" spans="1:11" s="31" customFormat="1" ht="28.95" customHeight="1" x14ac:dyDescent="0.3">
      <c r="A41" s="43" t="s">
        <v>22</v>
      </c>
      <c r="B41" s="45"/>
      <c r="C41" s="61" t="s">
        <v>7</v>
      </c>
      <c r="D41" s="62"/>
      <c r="E41" s="30">
        <f>E14+E18+E19+E22+E29+E32+E36+E39</f>
        <v>20012774.330000002</v>
      </c>
      <c r="F41" s="39">
        <f>F39+F36+F32+F29+F22+F19+F14+F18</f>
        <v>7156024.3300000001</v>
      </c>
      <c r="G41" s="39">
        <v>0</v>
      </c>
      <c r="H41" s="30">
        <f>H39+H36+H32+H29+H22+H19+H14+H18</f>
        <v>0</v>
      </c>
      <c r="I41" s="30">
        <f>I39+I36+I32+I29+I22+I19+I14+I18</f>
        <v>2525728</v>
      </c>
      <c r="J41" s="30">
        <f>J39+J36+J32+J29+J22+J19+J14+J18</f>
        <v>7617717</v>
      </c>
      <c r="K41" s="30">
        <f>K39+K36+K32+K29+K22+K19+K14+K18</f>
        <v>2713305</v>
      </c>
    </row>
    <row r="42" spans="1:11" ht="16.5" customHeight="1" x14ac:dyDescent="0.3"/>
    <row r="43" spans="1:11" x14ac:dyDescent="0.3">
      <c r="F43" s="33"/>
    </row>
    <row r="44" spans="1:11" x14ac:dyDescent="0.3">
      <c r="F44" s="33" t="s">
        <v>76</v>
      </c>
    </row>
    <row r="45" spans="1:11" x14ac:dyDescent="0.3">
      <c r="E45" s="33"/>
      <c r="F45" s="33"/>
    </row>
    <row r="46" spans="1:11" x14ac:dyDescent="0.3">
      <c r="E46" s="33"/>
      <c r="F46" s="33"/>
      <c r="G46" s="33"/>
    </row>
    <row r="47" spans="1:11" x14ac:dyDescent="0.3">
      <c r="E47" s="33"/>
      <c r="G47" s="33"/>
    </row>
    <row r="50" spans="6:6" x14ac:dyDescent="0.3">
      <c r="F50" s="33"/>
    </row>
  </sheetData>
  <mergeCells count="18">
    <mergeCell ref="A38:K38"/>
    <mergeCell ref="A40:H40"/>
    <mergeCell ref="A41:B41"/>
    <mergeCell ref="C41:D41"/>
    <mergeCell ref="A35:K35"/>
    <mergeCell ref="A37:K37"/>
    <mergeCell ref="A7:K7"/>
    <mergeCell ref="H4:K4"/>
    <mergeCell ref="A6:K6"/>
    <mergeCell ref="A28:K28"/>
    <mergeCell ref="A13:D13"/>
    <mergeCell ref="A9:A10"/>
    <mergeCell ref="B9:B10"/>
    <mergeCell ref="C9:C10"/>
    <mergeCell ref="D9:D10"/>
    <mergeCell ref="E9:K9"/>
    <mergeCell ref="A11:K11"/>
    <mergeCell ref="A12:K12"/>
  </mergeCells>
  <pageMargins left="0.48" right="0.27" top="0.2" bottom="0.27559055118110237" header="0.17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2016-02-11T07:09:18Z</dcterms:modified>
</cp:coreProperties>
</file>