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8635" windowHeight="11505"/>
  </bookViews>
  <sheets>
    <sheet name="Лист1" sheetId="1" r:id="rId1"/>
  </sheets>
  <definedNames>
    <definedName name="_xlnm.Print_Titles" localSheetId="0">Лист1!$11:$13</definedName>
  </definedNames>
  <calcPr calcId="144525"/>
</workbook>
</file>

<file path=xl/calcChain.xml><?xml version="1.0" encoding="utf-8"?>
<calcChain xmlns="http://schemas.openxmlformats.org/spreadsheetml/2006/main">
  <c r="G58" i="1" l="1"/>
  <c r="F53" i="1"/>
  <c r="G53" i="1"/>
  <c r="H53" i="1"/>
  <c r="E52" i="1"/>
  <c r="E53" i="1" s="1"/>
  <c r="F57" i="1" l="1"/>
  <c r="G40" i="1"/>
  <c r="H40" i="1"/>
  <c r="F40" i="1"/>
  <c r="H56" i="1" l="1"/>
  <c r="G56" i="1"/>
  <c r="F56" i="1"/>
  <c r="E55" i="1"/>
  <c r="E54" i="1"/>
  <c r="E56" i="1" l="1"/>
  <c r="G57" i="1"/>
  <c r="J37" i="1" l="1"/>
  <c r="J39" i="1"/>
  <c r="J41" i="1" l="1"/>
  <c r="J43" i="1" s="1"/>
  <c r="G59" i="1" l="1"/>
  <c r="E51" i="1"/>
  <c r="F58" i="1" l="1"/>
  <c r="H58" i="1"/>
  <c r="H59" i="1"/>
  <c r="F59" i="1"/>
  <c r="H57" i="1"/>
  <c r="F50" i="1"/>
  <c r="G50" i="1"/>
  <c r="H50" i="1"/>
  <c r="E49" i="1"/>
  <c r="E50" i="1" s="1"/>
  <c r="H60" i="1" l="1"/>
  <c r="E59" i="1"/>
  <c r="F60" i="1"/>
  <c r="E57" i="1"/>
  <c r="G60" i="1"/>
  <c r="E37" i="1"/>
  <c r="E44" i="1"/>
  <c r="G45" i="1"/>
  <c r="H45" i="1"/>
  <c r="F45" i="1"/>
  <c r="E41" i="1" l="1"/>
  <c r="H42" i="1"/>
  <c r="G42" i="1"/>
  <c r="F42" i="1"/>
  <c r="G48" i="1"/>
  <c r="H48" i="1"/>
  <c r="F48" i="1"/>
  <c r="E47" i="1"/>
  <c r="E34" i="1"/>
  <c r="E35" i="1"/>
  <c r="E36" i="1"/>
  <c r="E33" i="1"/>
  <c r="E40" i="1" l="1"/>
  <c r="E42" i="1"/>
  <c r="E48" i="1"/>
  <c r="E58" i="1"/>
  <c r="E60" i="1" s="1"/>
  <c r="E46" i="1"/>
  <c r="E43" i="1"/>
  <c r="E45" i="1" s="1"/>
  <c r="E39" i="1"/>
  <c r="E38" i="1"/>
  <c r="F29" i="1"/>
  <c r="G29" i="1"/>
  <c r="H29" i="1"/>
  <c r="E27" i="1"/>
  <c r="E29" i="1" s="1"/>
  <c r="F26" i="1"/>
  <c r="G26" i="1"/>
  <c r="H26" i="1"/>
  <c r="E22" i="1"/>
  <c r="E26" i="1" s="1"/>
  <c r="F20" i="1"/>
  <c r="G20" i="1"/>
  <c r="H20" i="1"/>
  <c r="E16" i="1"/>
  <c r="E20" i="1" s="1"/>
</calcChain>
</file>

<file path=xl/sharedStrings.xml><?xml version="1.0" encoding="utf-8"?>
<sst xmlns="http://schemas.openxmlformats.org/spreadsheetml/2006/main" count="94" uniqueCount="56">
  <si>
    <t>к постановлению администрации</t>
  </si>
  <si>
    <t xml:space="preserve"> города Покачи </t>
  </si>
  <si>
    <t xml:space="preserve">Перечень </t>
  </si>
  <si>
    <t xml:space="preserve">«Обеспечение условий для развития физической культуры и массового спорта </t>
  </si>
  <si>
    <t>в городе Покачи на 2014-2016 годы»</t>
  </si>
  <si>
    <t>№ п/п</t>
  </si>
  <si>
    <t>Исполнитель</t>
  </si>
  <si>
    <t>Источник финансирования</t>
  </si>
  <si>
    <t>Финансовые затраты на реализацию (руб.)</t>
  </si>
  <si>
    <t>всего</t>
  </si>
  <si>
    <t>в том числе:</t>
  </si>
  <si>
    <t>2014 год</t>
  </si>
  <si>
    <t>2015 год</t>
  </si>
  <si>
    <t>2016 год</t>
  </si>
  <si>
    <t>Цель 1. Создание условий для всех категорий населения города по удовлетворению потребности в физическом развитии.</t>
  </si>
  <si>
    <t>Задача 1. Обеспечение условий для развития на территории города физической культуры и массового спорта.</t>
  </si>
  <si>
    <t>местный бюджет</t>
  </si>
  <si>
    <t>Итого по мероприятию:</t>
  </si>
  <si>
    <t>Задача 2. Увеличение количества систематически занимающихся физической культурой и массовым спортом.</t>
  </si>
  <si>
    <t>Задача 3. Организация предоставления дополнительного образования детям в сфере физической культуры и спорта.</t>
  </si>
  <si>
    <t>Цель 2. Увеличение объема и повышение качества предоставляемых услуг в сфере физической культуры и спорта.</t>
  </si>
  <si>
    <t>Задача 1. Обеспечение условий для развития на территории города физической культуры и массового спорта</t>
  </si>
  <si>
    <t>окружной бюджет</t>
  </si>
  <si>
    <t>Расходы на обеспечение функций органов местного самоуправления</t>
  </si>
  <si>
    <t>Управление по физической культуре и спорту администрации города Покачи</t>
  </si>
  <si>
    <t>Итого по программе:</t>
  </si>
  <si>
    <t>Итого:</t>
  </si>
  <si>
    <t>МАУ СОК «Звездный»</t>
  </si>
  <si>
    <t xml:space="preserve">МАУ СОК «Звездный» </t>
  </si>
  <si>
    <t>Приложение 2</t>
  </si>
  <si>
    <t>Проектирование и строительство лыжной базы</t>
  </si>
  <si>
    <t>Управление капитального строительства администрации города Покачи</t>
  </si>
  <si>
    <t>средства ОАО "ЛУКОЙЛ"</t>
  </si>
  <si>
    <t>600-44 ЛБО/617 от 03.07.2015</t>
  </si>
  <si>
    <t>600-45 ЛБО/615 от 06.07.2015</t>
  </si>
  <si>
    <t>600-45 ЛБО/602 от 06.07.2015</t>
  </si>
  <si>
    <t>основных мероприятий по реализации муниципальной программы</t>
  </si>
  <si>
    <t>МАУДО «ДЮСШ»</t>
  </si>
  <si>
    <t>Расходы на формирование и обеспечение спортивных сборных команд в тренировочных сборах и соревнованиях (согласно  календарному плану), в том числе:</t>
  </si>
  <si>
    <t>Расходы на организацию проведения муниципальных физкультурно-оздоровительных и спортивных мероприятий на территории города, в том числе:</t>
  </si>
  <si>
    <t>Расходы на предоставление дополнительного образования детям по 11 видам спорта.</t>
  </si>
  <si>
    <t>Расходы на капитальный ремонт плавательного бассейна «Дельфин»</t>
  </si>
  <si>
    <t xml:space="preserve">Расходы на содержание учреждений спорта, в том числе:  </t>
  </si>
  <si>
    <t>проведение общегородских комплексных мероприятий для взрослых.</t>
  </si>
  <si>
    <t>проведение общегородских комплексных мероприятий для детей.</t>
  </si>
  <si>
    <t>проведение общегородских соревнований по видам спорта согласно единого календарного плана спортивно-массовых и массовых спортивных мероприятий.</t>
  </si>
  <si>
    <t>формирование состава сборных команд, назначение  старших тренеров.</t>
  </si>
  <si>
    <t>обеспечение проведения организованных занятий, участия сборных команд в соревнованиях согласно единого общегородского календарного плана спортивно-массовых мероприятий.</t>
  </si>
  <si>
    <t>обеспечение участия спортсменов в окружных соревнования (транспортные услуги, проживание, питание, страхование жизни и здоровья спортсменов).</t>
  </si>
  <si>
    <t>Наименование мероприятий</t>
  </si>
  <si>
    <t>Расходы на осуществлениее переданного отдельного государственного полномочия по присвоению спортивных разрядов и квалификационных категорий спортивных судей</t>
  </si>
  <si>
    <t>на обеспечение выполнения муниципального задания на оказание муниципальных услуг (выполнение работ).</t>
  </si>
  <si>
    <t>на иные цели.</t>
  </si>
  <si>
    <t>Развитие материально – технической базы учреждений физической культуры и спорта.</t>
  </si>
  <si>
    <t>Строительство и приобретение спортивных площадок</t>
  </si>
  <si>
    <t>от 03.03.2016 №201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</si>
</sst>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/>
    <xf numFmtId="4" fontId="0" fillId="0" borderId="0" xfId="0" applyNumberFormat="1" applyFont="1" applyFill="1"/>
    <xf numFmtId="0" fontId="6" fillId="0" borderId="0" xfId="0" applyFont="1" applyFill="1" applyAlignment="1">
      <alignment vertical="center"/>
    </xf>
    <xf numFmtId="4" fontId="0" fillId="0" borderId="0" xfId="0" applyNumberFormat="1" applyFill="1"/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tabSelected="1" workbookViewId="0">
      <selection activeCell="H5" sqref="H5"/>
    </sheetView>
  </sheetViews>
  <sheetFormatPr defaultRowHeight="15" x14ac:dyDescent="0.25"/>
  <cols>
    <col min="1" max="1" width="4.5703125" style="1" customWidth="1"/>
    <col min="2" max="2" width="91.85546875" style="1" customWidth="1"/>
    <col min="3" max="3" width="23.85546875" style="1" customWidth="1"/>
    <col min="4" max="4" width="17.7109375" style="1" customWidth="1"/>
    <col min="5" max="5" width="14" style="1" customWidth="1"/>
    <col min="6" max="8" width="13.7109375" style="1" customWidth="1"/>
    <col min="9" max="9" width="9.140625" style="1"/>
    <col min="10" max="10" width="11.42578125" style="1" hidden="1" customWidth="1"/>
    <col min="11" max="12" width="0" style="1" hidden="1" customWidth="1"/>
    <col min="13" max="16384" width="9.140625" style="1"/>
  </cols>
  <sheetData>
    <row r="1" spans="1:8" ht="15.75" x14ac:dyDescent="0.25">
      <c r="H1" s="2" t="s">
        <v>29</v>
      </c>
    </row>
    <row r="2" spans="1:8" ht="15.75" x14ac:dyDescent="0.25">
      <c r="H2" s="2" t="s">
        <v>0</v>
      </c>
    </row>
    <row r="3" spans="1:8" ht="15.75" x14ac:dyDescent="0.25">
      <c r="H3" s="2" t="s">
        <v>1</v>
      </c>
    </row>
    <row r="4" spans="1:8" ht="15.75" x14ac:dyDescent="0.25">
      <c r="H4" s="2" t="s">
        <v>55</v>
      </c>
    </row>
    <row r="5" spans="1:8" ht="11.25" customHeight="1" x14ac:dyDescent="0.25">
      <c r="A5" s="3"/>
    </row>
    <row r="6" spans="1:8" ht="18.75" x14ac:dyDescent="0.25">
      <c r="A6" s="27" t="s">
        <v>2</v>
      </c>
      <c r="B6" s="27"/>
      <c r="C6" s="27"/>
      <c r="D6" s="27"/>
      <c r="E6" s="27"/>
      <c r="F6" s="27"/>
      <c r="G6" s="27"/>
      <c r="H6" s="27"/>
    </row>
    <row r="7" spans="1:8" ht="18.75" x14ac:dyDescent="0.25">
      <c r="A7" s="27" t="s">
        <v>36</v>
      </c>
      <c r="B7" s="27"/>
      <c r="C7" s="27"/>
      <c r="D7" s="27"/>
      <c r="E7" s="27"/>
      <c r="F7" s="27"/>
      <c r="G7" s="27"/>
      <c r="H7" s="27"/>
    </row>
    <row r="8" spans="1:8" ht="18.75" x14ac:dyDescent="0.25">
      <c r="A8" s="27" t="s">
        <v>3</v>
      </c>
      <c r="B8" s="27"/>
      <c r="C8" s="27"/>
      <c r="D8" s="27"/>
      <c r="E8" s="27"/>
      <c r="F8" s="27"/>
      <c r="G8" s="27"/>
      <c r="H8" s="27"/>
    </row>
    <row r="9" spans="1:8" ht="18.75" x14ac:dyDescent="0.25">
      <c r="A9" s="27" t="s">
        <v>4</v>
      </c>
      <c r="B9" s="27"/>
      <c r="C9" s="27"/>
      <c r="D9" s="27"/>
      <c r="E9" s="27"/>
      <c r="F9" s="27"/>
      <c r="G9" s="27"/>
      <c r="H9" s="27"/>
    </row>
    <row r="10" spans="1:8" ht="11.25" customHeight="1" x14ac:dyDescent="0.25">
      <c r="A10" s="4"/>
    </row>
    <row r="11" spans="1:8" x14ac:dyDescent="0.25">
      <c r="A11" s="19" t="s">
        <v>5</v>
      </c>
      <c r="B11" s="19" t="s">
        <v>49</v>
      </c>
      <c r="C11" s="19" t="s">
        <v>6</v>
      </c>
      <c r="D11" s="19" t="s">
        <v>7</v>
      </c>
      <c r="E11" s="19" t="s">
        <v>8</v>
      </c>
      <c r="F11" s="19"/>
      <c r="G11" s="19"/>
      <c r="H11" s="19"/>
    </row>
    <row r="12" spans="1:8" x14ac:dyDescent="0.25">
      <c r="A12" s="19"/>
      <c r="B12" s="19"/>
      <c r="C12" s="19"/>
      <c r="D12" s="19"/>
      <c r="E12" s="19" t="s">
        <v>9</v>
      </c>
      <c r="F12" s="19" t="s">
        <v>10</v>
      </c>
      <c r="G12" s="19"/>
      <c r="H12" s="19"/>
    </row>
    <row r="13" spans="1:8" x14ac:dyDescent="0.25">
      <c r="A13" s="19"/>
      <c r="B13" s="19"/>
      <c r="C13" s="19"/>
      <c r="D13" s="19"/>
      <c r="E13" s="19"/>
      <c r="F13" s="5" t="s">
        <v>11</v>
      </c>
      <c r="G13" s="5" t="s">
        <v>12</v>
      </c>
      <c r="H13" s="5" t="s">
        <v>13</v>
      </c>
    </row>
    <row r="14" spans="1:8" ht="29.25" customHeight="1" x14ac:dyDescent="0.25">
      <c r="A14" s="5">
        <v>1</v>
      </c>
      <c r="B14" s="6" t="s">
        <v>14</v>
      </c>
      <c r="C14" s="5"/>
      <c r="D14" s="5"/>
      <c r="E14" s="5"/>
      <c r="F14" s="5"/>
      <c r="G14" s="5"/>
      <c r="H14" s="5"/>
    </row>
    <row r="15" spans="1:8" ht="15" customHeight="1" x14ac:dyDescent="0.25">
      <c r="A15" s="5"/>
      <c r="B15" s="6" t="s">
        <v>15</v>
      </c>
      <c r="C15" s="5"/>
      <c r="D15" s="5"/>
      <c r="E15" s="5"/>
      <c r="F15" s="5"/>
      <c r="G15" s="5"/>
      <c r="H15" s="5"/>
    </row>
    <row r="16" spans="1:8" ht="27.75" customHeight="1" x14ac:dyDescent="0.25">
      <c r="A16" s="19"/>
      <c r="B16" s="6" t="s">
        <v>38</v>
      </c>
      <c r="C16" s="19" t="s">
        <v>27</v>
      </c>
      <c r="D16" s="19" t="s">
        <v>16</v>
      </c>
      <c r="E16" s="18">
        <f>F16+G16+H16</f>
        <v>737768.43</v>
      </c>
      <c r="F16" s="18">
        <v>510119.33</v>
      </c>
      <c r="G16" s="18">
        <v>227649.1</v>
      </c>
      <c r="H16" s="18">
        <v>0</v>
      </c>
    </row>
    <row r="17" spans="1:8" ht="15" customHeight="1" x14ac:dyDescent="0.25">
      <c r="A17" s="19"/>
      <c r="B17" s="6" t="s">
        <v>46</v>
      </c>
      <c r="C17" s="19"/>
      <c r="D17" s="19"/>
      <c r="E17" s="18"/>
      <c r="F17" s="18"/>
      <c r="G17" s="18"/>
      <c r="H17" s="18"/>
    </row>
    <row r="18" spans="1:8" ht="26.25" customHeight="1" x14ac:dyDescent="0.25">
      <c r="A18" s="19"/>
      <c r="B18" s="6" t="s">
        <v>47</v>
      </c>
      <c r="C18" s="19"/>
      <c r="D18" s="19"/>
      <c r="E18" s="18"/>
      <c r="F18" s="18"/>
      <c r="G18" s="18"/>
      <c r="H18" s="18"/>
    </row>
    <row r="19" spans="1:8" ht="25.5" x14ac:dyDescent="0.25">
      <c r="A19" s="19"/>
      <c r="B19" s="7" t="s">
        <v>48</v>
      </c>
      <c r="C19" s="19"/>
      <c r="D19" s="19"/>
      <c r="E19" s="18"/>
      <c r="F19" s="18"/>
      <c r="G19" s="18"/>
      <c r="H19" s="18"/>
    </row>
    <row r="20" spans="1:8" s="9" customFormat="1" x14ac:dyDescent="0.25">
      <c r="A20" s="5"/>
      <c r="B20" s="7" t="s">
        <v>17</v>
      </c>
      <c r="C20" s="19"/>
      <c r="D20" s="5"/>
      <c r="E20" s="8">
        <f>E16</f>
        <v>737768.43</v>
      </c>
      <c r="F20" s="8">
        <f t="shared" ref="F20:H20" si="0">F16</f>
        <v>510119.33</v>
      </c>
      <c r="G20" s="8">
        <f t="shared" si="0"/>
        <v>227649.1</v>
      </c>
      <c r="H20" s="8">
        <f t="shared" si="0"/>
        <v>0</v>
      </c>
    </row>
    <row r="21" spans="1:8" s="9" customFormat="1" ht="15" customHeight="1" x14ac:dyDescent="0.25">
      <c r="A21" s="5"/>
      <c r="B21" s="7" t="s">
        <v>18</v>
      </c>
      <c r="C21" s="19" t="s">
        <v>27</v>
      </c>
      <c r="D21" s="5"/>
      <c r="E21" s="8"/>
      <c r="F21" s="8"/>
      <c r="G21" s="8"/>
      <c r="H21" s="8"/>
    </row>
    <row r="22" spans="1:8" s="9" customFormat="1" ht="24" customHeight="1" x14ac:dyDescent="0.25">
      <c r="A22" s="19"/>
      <c r="B22" s="6" t="s">
        <v>39</v>
      </c>
      <c r="C22" s="19"/>
      <c r="D22" s="19" t="s">
        <v>16</v>
      </c>
      <c r="E22" s="18">
        <f>F22+G22+H22</f>
        <v>662276.56999999995</v>
      </c>
      <c r="F22" s="18">
        <v>489925.67</v>
      </c>
      <c r="G22" s="18">
        <v>172350.9</v>
      </c>
      <c r="H22" s="18">
        <v>0</v>
      </c>
    </row>
    <row r="23" spans="1:8" s="9" customFormat="1" ht="15" customHeight="1" x14ac:dyDescent="0.25">
      <c r="A23" s="19"/>
      <c r="B23" s="6" t="s">
        <v>43</v>
      </c>
      <c r="C23" s="19"/>
      <c r="D23" s="19"/>
      <c r="E23" s="18"/>
      <c r="F23" s="18"/>
      <c r="G23" s="18"/>
      <c r="H23" s="18"/>
    </row>
    <row r="24" spans="1:8" s="9" customFormat="1" ht="15" customHeight="1" x14ac:dyDescent="0.25">
      <c r="A24" s="19"/>
      <c r="B24" s="6" t="s">
        <v>44</v>
      </c>
      <c r="C24" s="19"/>
      <c r="D24" s="19"/>
      <c r="E24" s="18"/>
      <c r="F24" s="18"/>
      <c r="G24" s="18"/>
      <c r="H24" s="18"/>
    </row>
    <row r="25" spans="1:8" s="9" customFormat="1" ht="27" customHeight="1" x14ac:dyDescent="0.25">
      <c r="A25" s="19"/>
      <c r="B25" s="6" t="s">
        <v>45</v>
      </c>
      <c r="C25" s="19"/>
      <c r="D25" s="19"/>
      <c r="E25" s="18"/>
      <c r="F25" s="18"/>
      <c r="G25" s="18"/>
      <c r="H25" s="18"/>
    </row>
    <row r="26" spans="1:8" s="9" customFormat="1" ht="14.25" customHeight="1" x14ac:dyDescent="0.25">
      <c r="A26" s="5"/>
      <c r="B26" s="6" t="s">
        <v>17</v>
      </c>
      <c r="C26" s="19"/>
      <c r="D26" s="5"/>
      <c r="E26" s="8">
        <f>E22</f>
        <v>662276.56999999995</v>
      </c>
      <c r="F26" s="8">
        <f t="shared" ref="F26:H26" si="1">F22</f>
        <v>489925.67</v>
      </c>
      <c r="G26" s="8">
        <f t="shared" si="1"/>
        <v>172350.9</v>
      </c>
      <c r="H26" s="8">
        <f t="shared" si="1"/>
        <v>0</v>
      </c>
    </row>
    <row r="27" spans="1:8" s="9" customFormat="1" ht="27" customHeight="1" x14ac:dyDescent="0.25">
      <c r="A27" s="5"/>
      <c r="B27" s="6" t="s">
        <v>19</v>
      </c>
      <c r="C27" s="19" t="s">
        <v>37</v>
      </c>
      <c r="D27" s="19" t="s">
        <v>16</v>
      </c>
      <c r="E27" s="18">
        <f>F27+G27+H27</f>
        <v>4100000</v>
      </c>
      <c r="F27" s="18">
        <v>2500000</v>
      </c>
      <c r="G27" s="18">
        <v>1600000</v>
      </c>
      <c r="H27" s="18">
        <v>0</v>
      </c>
    </row>
    <row r="28" spans="1:8" s="9" customFormat="1" ht="14.25" customHeight="1" x14ac:dyDescent="0.25">
      <c r="A28" s="5"/>
      <c r="B28" s="6" t="s">
        <v>40</v>
      </c>
      <c r="C28" s="19"/>
      <c r="D28" s="19"/>
      <c r="E28" s="18"/>
      <c r="F28" s="18"/>
      <c r="G28" s="18"/>
      <c r="H28" s="18"/>
    </row>
    <row r="29" spans="1:8" s="9" customFormat="1" x14ac:dyDescent="0.25">
      <c r="A29" s="5"/>
      <c r="B29" s="7" t="s">
        <v>17</v>
      </c>
      <c r="C29" s="5"/>
      <c r="D29" s="5"/>
      <c r="E29" s="8">
        <f>E27</f>
        <v>4100000</v>
      </c>
      <c r="F29" s="8">
        <f t="shared" ref="F29:H29" si="2">F27</f>
        <v>2500000</v>
      </c>
      <c r="G29" s="8">
        <f t="shared" si="2"/>
        <v>1600000</v>
      </c>
      <c r="H29" s="8">
        <f t="shared" si="2"/>
        <v>0</v>
      </c>
    </row>
    <row r="30" spans="1:8" s="9" customFormat="1" ht="27" customHeight="1" x14ac:dyDescent="0.25">
      <c r="A30" s="5">
        <v>2</v>
      </c>
      <c r="B30" s="6" t="s">
        <v>20</v>
      </c>
      <c r="C30" s="5"/>
      <c r="D30" s="5"/>
      <c r="E30" s="8"/>
      <c r="F30" s="8"/>
      <c r="G30" s="8"/>
      <c r="H30" s="8"/>
    </row>
    <row r="31" spans="1:8" s="9" customFormat="1" ht="15" customHeight="1" x14ac:dyDescent="0.25">
      <c r="A31" s="5"/>
      <c r="B31" s="6" t="s">
        <v>21</v>
      </c>
      <c r="C31" s="5"/>
      <c r="D31" s="5"/>
      <c r="E31" s="8"/>
      <c r="F31" s="8"/>
      <c r="G31" s="8"/>
      <c r="H31" s="8"/>
    </row>
    <row r="32" spans="1:8" s="9" customFormat="1" ht="15" customHeight="1" x14ac:dyDescent="0.25">
      <c r="A32" s="10"/>
      <c r="B32" s="11" t="s">
        <v>42</v>
      </c>
      <c r="C32" s="12"/>
      <c r="D32" s="12"/>
      <c r="E32" s="12"/>
      <c r="F32" s="12"/>
      <c r="G32" s="12"/>
      <c r="H32" s="12"/>
    </row>
    <row r="33" spans="1:11" s="9" customFormat="1" ht="15" customHeight="1" x14ac:dyDescent="0.25">
      <c r="A33" s="21"/>
      <c r="B33" s="23" t="s">
        <v>51</v>
      </c>
      <c r="C33" s="21" t="s">
        <v>28</v>
      </c>
      <c r="D33" s="5" t="s">
        <v>16</v>
      </c>
      <c r="E33" s="8">
        <f>F33+G33+H33</f>
        <v>104994439.84999999</v>
      </c>
      <c r="F33" s="8">
        <v>46173856.030000001</v>
      </c>
      <c r="G33" s="8">
        <v>58820583.82</v>
      </c>
      <c r="H33" s="8">
        <v>0</v>
      </c>
    </row>
    <row r="34" spans="1:11" s="9" customFormat="1" ht="15" customHeight="1" x14ac:dyDescent="0.25">
      <c r="A34" s="26"/>
      <c r="B34" s="25"/>
      <c r="C34" s="22"/>
      <c r="D34" s="5" t="s">
        <v>22</v>
      </c>
      <c r="E34" s="8">
        <f>F34+G34+H34</f>
        <v>4309215.18</v>
      </c>
      <c r="F34" s="8">
        <v>4309215.18</v>
      </c>
      <c r="G34" s="8">
        <v>0</v>
      </c>
      <c r="H34" s="8">
        <v>0</v>
      </c>
    </row>
    <row r="35" spans="1:11" s="9" customFormat="1" ht="15" customHeight="1" x14ac:dyDescent="0.25">
      <c r="A35" s="26"/>
      <c r="B35" s="25"/>
      <c r="C35" s="19" t="s">
        <v>37</v>
      </c>
      <c r="D35" s="5" t="s">
        <v>16</v>
      </c>
      <c r="E35" s="8">
        <f>F35+G35+H35</f>
        <v>80206748.479999989</v>
      </c>
      <c r="F35" s="8">
        <v>39093575</v>
      </c>
      <c r="G35" s="8">
        <v>41113173.479999997</v>
      </c>
      <c r="H35" s="8">
        <v>0</v>
      </c>
    </row>
    <row r="36" spans="1:11" s="9" customFormat="1" ht="15" customHeight="1" x14ac:dyDescent="0.25">
      <c r="A36" s="22"/>
      <c r="B36" s="24"/>
      <c r="C36" s="19"/>
      <c r="D36" s="5" t="s">
        <v>22</v>
      </c>
      <c r="E36" s="8">
        <f>F36+G36+H36</f>
        <v>17112120.550000001</v>
      </c>
      <c r="F36" s="8">
        <v>3075993.74</v>
      </c>
      <c r="G36" s="8">
        <v>7583301.8099999996</v>
      </c>
      <c r="H36" s="8">
        <v>6452825</v>
      </c>
    </row>
    <row r="37" spans="1:11" s="9" customFormat="1" ht="15" customHeight="1" x14ac:dyDescent="0.25">
      <c r="A37" s="19"/>
      <c r="B37" s="20" t="s">
        <v>52</v>
      </c>
      <c r="C37" s="19" t="s">
        <v>27</v>
      </c>
      <c r="D37" s="5" t="s">
        <v>16</v>
      </c>
      <c r="E37" s="8">
        <f>F37+G37+H37</f>
        <v>2316216.92</v>
      </c>
      <c r="F37" s="8">
        <v>919682.04</v>
      </c>
      <c r="G37" s="8">
        <v>1396534.88</v>
      </c>
      <c r="H37" s="8">
        <v>0</v>
      </c>
      <c r="J37" s="13">
        <f>G37-115894.25</f>
        <v>1280640.6299999999</v>
      </c>
      <c r="K37" s="9" t="s">
        <v>33</v>
      </c>
    </row>
    <row r="38" spans="1:11" s="9" customFormat="1" ht="15" customHeight="1" x14ac:dyDescent="0.25">
      <c r="A38" s="19"/>
      <c r="B38" s="20"/>
      <c r="C38" s="19"/>
      <c r="D38" s="5" t="s">
        <v>22</v>
      </c>
      <c r="E38" s="8">
        <f t="shared" ref="E38:E39" si="3">F38+G38+H38</f>
        <v>656900</v>
      </c>
      <c r="F38" s="8">
        <v>656900</v>
      </c>
      <c r="G38" s="8">
        <v>0</v>
      </c>
      <c r="H38" s="8">
        <v>0</v>
      </c>
    </row>
    <row r="39" spans="1:11" s="9" customFormat="1" ht="15" customHeight="1" x14ac:dyDescent="0.25">
      <c r="A39" s="19"/>
      <c r="B39" s="20"/>
      <c r="C39" s="5" t="s">
        <v>37</v>
      </c>
      <c r="D39" s="5" t="s">
        <v>16</v>
      </c>
      <c r="E39" s="8">
        <f t="shared" si="3"/>
        <v>2394814.13</v>
      </c>
      <c r="F39" s="8">
        <v>741736.55</v>
      </c>
      <c r="G39" s="8">
        <v>1653077.58</v>
      </c>
      <c r="H39" s="8">
        <v>0</v>
      </c>
      <c r="J39" s="13">
        <f>G39-879222.55</f>
        <v>773855.03</v>
      </c>
      <c r="K39" s="9" t="s">
        <v>34</v>
      </c>
    </row>
    <row r="40" spans="1:11" s="9" customFormat="1" ht="15" customHeight="1" x14ac:dyDescent="0.25">
      <c r="A40" s="5"/>
      <c r="B40" s="7" t="s">
        <v>17</v>
      </c>
      <c r="C40" s="5"/>
      <c r="D40" s="5"/>
      <c r="E40" s="8">
        <f>E33+E34+E35+E36+E37+E38+E39</f>
        <v>211990455.10999998</v>
      </c>
      <c r="F40" s="8">
        <f>F33+F34+F35+F36+F37+F38+F39</f>
        <v>94970958.540000007</v>
      </c>
      <c r="G40" s="8">
        <f t="shared" ref="G40:H40" si="4">G33+G34+G35+G36+G37+G38+G39</f>
        <v>110566671.56999999</v>
      </c>
      <c r="H40" s="8">
        <f t="shared" si="4"/>
        <v>6452825</v>
      </c>
    </row>
    <row r="41" spans="1:11" s="9" customFormat="1" ht="53.25" customHeight="1" x14ac:dyDescent="0.25">
      <c r="A41" s="5"/>
      <c r="B41" s="7" t="s">
        <v>50</v>
      </c>
      <c r="C41" s="5" t="s">
        <v>24</v>
      </c>
      <c r="D41" s="5" t="s">
        <v>22</v>
      </c>
      <c r="E41" s="8">
        <f>F41+G41+H41</f>
        <v>88400</v>
      </c>
      <c r="F41" s="8">
        <v>0</v>
      </c>
      <c r="G41" s="8">
        <v>44200</v>
      </c>
      <c r="H41" s="8">
        <v>44200</v>
      </c>
      <c r="J41" s="13" t="e">
        <f>#REF!+J37+J39</f>
        <v>#REF!</v>
      </c>
    </row>
    <row r="42" spans="1:11" s="9" customFormat="1" ht="15" customHeight="1" x14ac:dyDescent="0.25">
      <c r="A42" s="5"/>
      <c r="B42" s="7" t="s">
        <v>17</v>
      </c>
      <c r="C42" s="5"/>
      <c r="D42" s="5"/>
      <c r="E42" s="8">
        <f>F42+G42+H42</f>
        <v>88400</v>
      </c>
      <c r="F42" s="8">
        <f>F41</f>
        <v>0</v>
      </c>
      <c r="G42" s="8">
        <f t="shared" ref="G42" si="5">G41</f>
        <v>44200</v>
      </c>
      <c r="H42" s="8">
        <f t="shared" ref="H42" si="6">H41</f>
        <v>44200</v>
      </c>
      <c r="J42" s="9">
        <v>60000</v>
      </c>
      <c r="K42" s="9" t="s">
        <v>35</v>
      </c>
    </row>
    <row r="43" spans="1:11" s="9" customFormat="1" ht="15" customHeight="1" x14ac:dyDescent="0.25">
      <c r="A43" s="21"/>
      <c r="B43" s="23" t="s">
        <v>41</v>
      </c>
      <c r="C43" s="21" t="s">
        <v>27</v>
      </c>
      <c r="D43" s="5" t="s">
        <v>16</v>
      </c>
      <c r="E43" s="8">
        <f>F43+G43+H43</f>
        <v>11798974.050000001</v>
      </c>
      <c r="F43" s="8">
        <v>11300000</v>
      </c>
      <c r="G43" s="8">
        <v>498974.05</v>
      </c>
      <c r="H43" s="8">
        <v>0</v>
      </c>
      <c r="J43" s="13" t="e">
        <f>J41+J42</f>
        <v>#REF!</v>
      </c>
    </row>
    <row r="44" spans="1:11" s="9" customFormat="1" ht="15" customHeight="1" x14ac:dyDescent="0.25">
      <c r="A44" s="22"/>
      <c r="B44" s="24"/>
      <c r="C44" s="22"/>
      <c r="D44" s="5" t="s">
        <v>22</v>
      </c>
      <c r="E44" s="8">
        <f>F44+G44+H44</f>
        <v>690429.41</v>
      </c>
      <c r="F44" s="8">
        <v>0</v>
      </c>
      <c r="G44" s="8">
        <v>690429.41</v>
      </c>
      <c r="H44" s="8">
        <v>0</v>
      </c>
    </row>
    <row r="45" spans="1:11" s="9" customFormat="1" ht="15" customHeight="1" x14ac:dyDescent="0.25">
      <c r="A45" s="5"/>
      <c r="B45" s="7" t="s">
        <v>17</v>
      </c>
      <c r="C45" s="5"/>
      <c r="D45" s="5"/>
      <c r="E45" s="8">
        <f>E43</f>
        <v>11798974.050000001</v>
      </c>
      <c r="F45" s="8">
        <f>F43+F44</f>
        <v>11300000</v>
      </c>
      <c r="G45" s="8">
        <f t="shared" ref="G45:H45" si="7">G43+G44</f>
        <v>1189403.46</v>
      </c>
      <c r="H45" s="8">
        <f t="shared" si="7"/>
        <v>0</v>
      </c>
      <c r="J45" s="9">
        <v>4200477.71</v>
      </c>
    </row>
    <row r="46" spans="1:11" s="9" customFormat="1" ht="26.25" customHeight="1" x14ac:dyDescent="0.25">
      <c r="A46" s="21"/>
      <c r="B46" s="23" t="s">
        <v>23</v>
      </c>
      <c r="C46" s="21" t="s">
        <v>24</v>
      </c>
      <c r="D46" s="5" t="s">
        <v>16</v>
      </c>
      <c r="E46" s="8">
        <f>F46+G46+H46</f>
        <v>15917714.280000001</v>
      </c>
      <c r="F46" s="8">
        <v>5026339.96</v>
      </c>
      <c r="G46" s="8">
        <v>6060656.3200000003</v>
      </c>
      <c r="H46" s="8">
        <v>4830718</v>
      </c>
    </row>
    <row r="47" spans="1:11" s="9" customFormat="1" ht="26.25" customHeight="1" x14ac:dyDescent="0.25">
      <c r="A47" s="22"/>
      <c r="B47" s="24"/>
      <c r="C47" s="22"/>
      <c r="D47" s="5" t="s">
        <v>22</v>
      </c>
      <c r="E47" s="8">
        <f t="shared" ref="E47:E48" si="8">F47+G47+H47</f>
        <v>778510.69</v>
      </c>
      <c r="F47" s="8">
        <v>778510.69</v>
      </c>
      <c r="G47" s="8">
        <v>0</v>
      </c>
      <c r="H47" s="8">
        <v>0</v>
      </c>
    </row>
    <row r="48" spans="1:11" s="9" customFormat="1" ht="15" customHeight="1" x14ac:dyDescent="0.25">
      <c r="A48" s="5"/>
      <c r="B48" s="7" t="s">
        <v>17</v>
      </c>
      <c r="C48" s="5"/>
      <c r="D48" s="5"/>
      <c r="E48" s="8">
        <f t="shared" si="8"/>
        <v>16696224.970000001</v>
      </c>
      <c r="F48" s="8">
        <f>F46+F47</f>
        <v>5804850.6500000004</v>
      </c>
      <c r="G48" s="8">
        <f t="shared" ref="G48:H48" si="9">G46+G47</f>
        <v>6060656.3200000003</v>
      </c>
      <c r="H48" s="8">
        <f t="shared" si="9"/>
        <v>4830718</v>
      </c>
    </row>
    <row r="49" spans="1:8" s="9" customFormat="1" ht="57" customHeight="1" x14ac:dyDescent="0.25">
      <c r="A49" s="5"/>
      <c r="B49" s="7" t="s">
        <v>30</v>
      </c>
      <c r="C49" s="5" t="s">
        <v>31</v>
      </c>
      <c r="D49" s="5" t="s">
        <v>32</v>
      </c>
      <c r="E49" s="8">
        <f>F49+G49+H49</f>
        <v>3000000</v>
      </c>
      <c r="F49" s="8">
        <v>0</v>
      </c>
      <c r="G49" s="8">
        <v>3000000</v>
      </c>
      <c r="H49" s="8">
        <v>0</v>
      </c>
    </row>
    <row r="50" spans="1:8" s="9" customFormat="1" ht="15" customHeight="1" x14ac:dyDescent="0.25">
      <c r="A50" s="5"/>
      <c r="B50" s="7" t="s">
        <v>17</v>
      </c>
      <c r="C50" s="5"/>
      <c r="D50" s="5"/>
      <c r="E50" s="8">
        <f>E49</f>
        <v>3000000</v>
      </c>
      <c r="F50" s="8">
        <f t="shared" ref="F50:H50" si="10">F49</f>
        <v>0</v>
      </c>
      <c r="G50" s="8">
        <f t="shared" si="10"/>
        <v>3000000</v>
      </c>
      <c r="H50" s="8">
        <f t="shared" si="10"/>
        <v>0</v>
      </c>
    </row>
    <row r="51" spans="1:8" s="9" customFormat="1" ht="57" customHeight="1" x14ac:dyDescent="0.25">
      <c r="A51" s="16"/>
      <c r="B51" s="23" t="s">
        <v>54</v>
      </c>
      <c r="C51" s="5" t="s">
        <v>31</v>
      </c>
      <c r="D51" s="5" t="s">
        <v>32</v>
      </c>
      <c r="E51" s="8">
        <f>F51+G51+H51</f>
        <v>1111000</v>
      </c>
      <c r="F51" s="8">
        <v>0</v>
      </c>
      <c r="G51" s="8">
        <v>1111000</v>
      </c>
      <c r="H51" s="8">
        <v>0</v>
      </c>
    </row>
    <row r="52" spans="1:8" s="9" customFormat="1" ht="15" customHeight="1" x14ac:dyDescent="0.25">
      <c r="A52" s="5"/>
      <c r="B52" s="24"/>
      <c r="C52" s="16" t="s">
        <v>37</v>
      </c>
      <c r="D52" s="16" t="s">
        <v>22</v>
      </c>
      <c r="E52" s="17">
        <f>F52+G52+H52</f>
        <v>3712175</v>
      </c>
      <c r="F52" s="17">
        <v>0</v>
      </c>
      <c r="G52" s="17">
        <v>3712175</v>
      </c>
      <c r="H52" s="17">
        <v>0</v>
      </c>
    </row>
    <row r="53" spans="1:8" s="9" customFormat="1" ht="15" customHeight="1" x14ac:dyDescent="0.25">
      <c r="A53" s="5"/>
      <c r="B53" s="7" t="s">
        <v>17</v>
      </c>
      <c r="C53" s="16"/>
      <c r="D53" s="5"/>
      <c r="E53" s="8">
        <f>E51+E52</f>
        <v>4823175</v>
      </c>
      <c r="F53" s="17">
        <f t="shared" ref="F53:H53" si="11">F51+F52</f>
        <v>0</v>
      </c>
      <c r="G53" s="17">
        <f t="shared" si="11"/>
        <v>4823175</v>
      </c>
      <c r="H53" s="17">
        <f t="shared" si="11"/>
        <v>0</v>
      </c>
    </row>
    <row r="54" spans="1:8" s="9" customFormat="1" ht="15" customHeight="1" x14ac:dyDescent="0.25">
      <c r="A54" s="21"/>
      <c r="B54" s="23" t="s">
        <v>53</v>
      </c>
      <c r="C54" s="19" t="s">
        <v>37</v>
      </c>
      <c r="D54" s="5" t="s">
        <v>16</v>
      </c>
      <c r="E54" s="8">
        <f>F54+G54+H54</f>
        <v>25474</v>
      </c>
      <c r="F54" s="8">
        <v>0</v>
      </c>
      <c r="G54" s="8">
        <v>25474</v>
      </c>
      <c r="H54" s="8">
        <v>0</v>
      </c>
    </row>
    <row r="55" spans="1:8" s="9" customFormat="1" ht="15" customHeight="1" x14ac:dyDescent="0.25">
      <c r="A55" s="22"/>
      <c r="B55" s="24"/>
      <c r="C55" s="19"/>
      <c r="D55" s="5" t="s">
        <v>22</v>
      </c>
      <c r="E55" s="8">
        <f>F55+G55+H55</f>
        <v>484000</v>
      </c>
      <c r="F55" s="8">
        <v>0</v>
      </c>
      <c r="G55" s="8">
        <v>484000</v>
      </c>
      <c r="H55" s="8">
        <v>0</v>
      </c>
    </row>
    <row r="56" spans="1:8" s="9" customFormat="1" ht="15" customHeight="1" x14ac:dyDescent="0.25">
      <c r="A56" s="5"/>
      <c r="B56" s="7" t="s">
        <v>17</v>
      </c>
      <c r="C56" s="5"/>
      <c r="D56" s="5"/>
      <c r="E56" s="8">
        <f>E54+E55</f>
        <v>509474</v>
      </c>
      <c r="F56" s="8">
        <f t="shared" ref="F56:H56" si="12">F54+F55</f>
        <v>0</v>
      </c>
      <c r="G56" s="8">
        <f t="shared" si="12"/>
        <v>509474</v>
      </c>
      <c r="H56" s="8">
        <f t="shared" si="12"/>
        <v>0</v>
      </c>
    </row>
    <row r="57" spans="1:8" s="9" customFormat="1" ht="15" customHeight="1" x14ac:dyDescent="0.25">
      <c r="A57" s="19"/>
      <c r="B57" s="20" t="s">
        <v>25</v>
      </c>
      <c r="C57" s="19"/>
      <c r="D57" s="5" t="s">
        <v>16</v>
      </c>
      <c r="E57" s="8">
        <f>F57+G57+H57</f>
        <v>223154426.70999998</v>
      </c>
      <c r="F57" s="8">
        <f>F16+F22+F27+F33+F35+F37+F39+F43+F46+F49</f>
        <v>106755234.58</v>
      </c>
      <c r="G57" s="8">
        <f>G16+G22+G27+G33+G35+G37+G39+G43+G46+G54</f>
        <v>111568474.13</v>
      </c>
      <c r="H57" s="8">
        <f>H16+H22+H27+H33+H35+H37+H39+H43+H46+H49</f>
        <v>4830718</v>
      </c>
    </row>
    <row r="58" spans="1:8" s="9" customFormat="1" ht="15" customHeight="1" x14ac:dyDescent="0.25">
      <c r="A58" s="19"/>
      <c r="B58" s="20"/>
      <c r="C58" s="19"/>
      <c r="D58" s="5" t="s">
        <v>22</v>
      </c>
      <c r="E58" s="8">
        <f>F58+G58+H58</f>
        <v>27831750.829999998</v>
      </c>
      <c r="F58" s="8">
        <f>F34+F36+F38+F47+F41+F44</f>
        <v>8820619.6099999994</v>
      </c>
      <c r="G58" s="8">
        <f>G34+G36+G38+G47+G41+G44+G55+G52</f>
        <v>12514106.219999999</v>
      </c>
      <c r="H58" s="8">
        <f>H34+H36+H38+H47+H41+H44</f>
        <v>6497025</v>
      </c>
    </row>
    <row r="59" spans="1:8" s="9" customFormat="1" ht="26.25" customHeight="1" x14ac:dyDescent="0.25">
      <c r="A59" s="19"/>
      <c r="B59" s="20"/>
      <c r="C59" s="19"/>
      <c r="D59" s="5" t="s">
        <v>32</v>
      </c>
      <c r="E59" s="8">
        <f>F59+G59+H59</f>
        <v>4111000</v>
      </c>
      <c r="F59" s="8">
        <f>F49</f>
        <v>0</v>
      </c>
      <c r="G59" s="8">
        <f>G49+G51</f>
        <v>4111000</v>
      </c>
      <c r="H59" s="8">
        <f>H49</f>
        <v>0</v>
      </c>
    </row>
    <row r="60" spans="1:8" s="9" customFormat="1" ht="15" customHeight="1" x14ac:dyDescent="0.25">
      <c r="A60" s="19"/>
      <c r="B60" s="20"/>
      <c r="C60" s="19"/>
      <c r="D60" s="5" t="s">
        <v>26</v>
      </c>
      <c r="E60" s="8">
        <f>E57+E58+E59</f>
        <v>255097177.53999996</v>
      </c>
      <c r="F60" s="8">
        <f>F57+F58+F59</f>
        <v>115575854.19</v>
      </c>
      <c r="G60" s="8">
        <f t="shared" ref="G60" si="13">G57+G58+G59</f>
        <v>128193580.34999999</v>
      </c>
      <c r="H60" s="8">
        <f>H57+H58+H59</f>
        <v>11327743</v>
      </c>
    </row>
    <row r="61" spans="1:8" x14ac:dyDescent="0.25">
      <c r="A61" s="14"/>
    </row>
    <row r="63" spans="1:8" x14ac:dyDescent="0.25">
      <c r="F63" s="15"/>
    </row>
  </sheetData>
  <mergeCells count="51">
    <mergeCell ref="A6:H6"/>
    <mergeCell ref="A7:H7"/>
    <mergeCell ref="A8:H8"/>
    <mergeCell ref="A9:H9"/>
    <mergeCell ref="C27:C28"/>
    <mergeCell ref="D27:D28"/>
    <mergeCell ref="E27:E28"/>
    <mergeCell ref="F27:F28"/>
    <mergeCell ref="G27:G28"/>
    <mergeCell ref="H27:H28"/>
    <mergeCell ref="H16:H19"/>
    <mergeCell ref="C21:C26"/>
    <mergeCell ref="A22:A25"/>
    <mergeCell ref="D22:D25"/>
    <mergeCell ref="E22:E25"/>
    <mergeCell ref="F22:F25"/>
    <mergeCell ref="C33:C34"/>
    <mergeCell ref="C35:C36"/>
    <mergeCell ref="C46:C47"/>
    <mergeCell ref="B46:B47"/>
    <mergeCell ref="A46:A47"/>
    <mergeCell ref="B33:B36"/>
    <mergeCell ref="A33:A36"/>
    <mergeCell ref="A57:A60"/>
    <mergeCell ref="B57:B60"/>
    <mergeCell ref="C57:C60"/>
    <mergeCell ref="A37:A39"/>
    <mergeCell ref="B37:B39"/>
    <mergeCell ref="C37:C38"/>
    <mergeCell ref="A43:A44"/>
    <mergeCell ref="B43:B44"/>
    <mergeCell ref="C43:C44"/>
    <mergeCell ref="C54:C55"/>
    <mergeCell ref="B54:B55"/>
    <mergeCell ref="A54:A55"/>
    <mergeCell ref="B51:B52"/>
    <mergeCell ref="G22:G25"/>
    <mergeCell ref="H22:H25"/>
    <mergeCell ref="G16:G19"/>
    <mergeCell ref="A11:A13"/>
    <mergeCell ref="B11:B13"/>
    <mergeCell ref="C11:C13"/>
    <mergeCell ref="D11:D13"/>
    <mergeCell ref="E11:H11"/>
    <mergeCell ref="E12:E13"/>
    <mergeCell ref="F12:H12"/>
    <mergeCell ref="A16:A19"/>
    <mergeCell ref="C16:C20"/>
    <mergeCell ref="D16:D19"/>
    <mergeCell ref="E16:E19"/>
    <mergeCell ref="F16:F19"/>
  </mergeCells>
  <pageMargins left="0.78740157480314965" right="0.39370078740157483" top="0.78740157480314965" bottom="0.78740157480314965" header="0.31496062992125984" footer="0.31496062992125984"/>
  <pageSetup paperSize="9" scale="69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Администрация города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Кирьянова Дарья Юрьевна</dc:creator>
  <cp:lastModifiedBy>Кирьянова Дарья Юрьевна</cp:lastModifiedBy>
  <cp:lastPrinted>2015-10-21T04:12:54Z</cp:lastPrinted>
  <dcterms:created xsi:type="dcterms:W3CDTF">2014-09-11T10:06:01Z</dcterms:created>
  <dcterms:modified xsi:type="dcterms:W3CDTF">2016-03-21T10:07:59Z</dcterms:modified>
</cp:coreProperties>
</file>