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65" windowWidth="23250" windowHeight="12270"/>
  </bookViews>
  <sheets>
    <sheet name="на сайт" sheetId="5" r:id="rId1"/>
  </sheets>
  <definedNames>
    <definedName name="_xlnm._FilterDatabase" localSheetId="0" hidden="1">'на сайт'!$A$4:$F$54</definedName>
    <definedName name="_xlnm.Print_Titles" localSheetId="0">'на сайт'!$3:$4</definedName>
  </definedNames>
  <calcPr calcId="144525"/>
</workbook>
</file>

<file path=xl/calcChain.xml><?xml version="1.0" encoding="utf-8"?>
<calcChain xmlns="http://schemas.openxmlformats.org/spreadsheetml/2006/main">
  <c r="F54" i="5" l="1"/>
  <c r="F53" i="5"/>
  <c r="E53" i="5"/>
  <c r="D53" i="5"/>
  <c r="F52" i="5"/>
  <c r="E51" i="5"/>
  <c r="F51" i="5" s="1"/>
  <c r="D51" i="5"/>
  <c r="F50" i="5"/>
  <c r="F49" i="5"/>
  <c r="E48" i="5"/>
  <c r="F48" i="5" s="1"/>
  <c r="D48" i="5"/>
  <c r="F47" i="5"/>
  <c r="F46" i="5"/>
  <c r="F45" i="5"/>
  <c r="F44" i="5"/>
  <c r="E43" i="5"/>
  <c r="D43" i="5"/>
  <c r="F42" i="5"/>
  <c r="F41" i="5"/>
  <c r="E40" i="5"/>
  <c r="D40" i="5"/>
  <c r="F39" i="5"/>
  <c r="F38" i="5"/>
  <c r="F37" i="5"/>
  <c r="F36" i="5"/>
  <c r="E35" i="5"/>
  <c r="F35" i="5" s="1"/>
  <c r="D35" i="5"/>
  <c r="F34" i="5"/>
  <c r="E33" i="5"/>
  <c r="F33" i="5" s="1"/>
  <c r="D33" i="5"/>
  <c r="F32" i="5"/>
  <c r="F31" i="5"/>
  <c r="F30" i="5"/>
  <c r="F29" i="5"/>
  <c r="E28" i="5"/>
  <c r="F28" i="5" s="1"/>
  <c r="D28" i="5"/>
  <c r="F27" i="5"/>
  <c r="F26" i="5"/>
  <c r="F25" i="5"/>
  <c r="F23" i="5"/>
  <c r="F22" i="5"/>
  <c r="E21" i="5"/>
  <c r="F21" i="5" s="1"/>
  <c r="D21" i="5"/>
  <c r="F20" i="5"/>
  <c r="F19" i="5"/>
  <c r="F18" i="5"/>
  <c r="F17" i="5"/>
  <c r="E17" i="5"/>
  <c r="D17" i="5"/>
  <c r="F16" i="5"/>
  <c r="E15" i="5"/>
  <c r="F15" i="5" s="1"/>
  <c r="D15" i="5"/>
  <c r="F14" i="5"/>
  <c r="F13" i="5"/>
  <c r="F12" i="5"/>
  <c r="F11" i="5"/>
  <c r="F9" i="5"/>
  <c r="F8" i="5"/>
  <c r="F7" i="5"/>
  <c r="E6" i="5"/>
  <c r="F6" i="5" s="1"/>
  <c r="D6" i="5"/>
  <c r="D5" i="5" l="1"/>
  <c r="F40" i="5"/>
  <c r="F43" i="5"/>
  <c r="E5" i="5"/>
  <c r="F5" i="5" l="1"/>
</calcChain>
</file>

<file path=xl/sharedStrings.xml><?xml version="1.0" encoding="utf-8"?>
<sst xmlns="http://schemas.openxmlformats.org/spreadsheetml/2006/main" count="104" uniqueCount="93">
  <si>
    <t/>
  </si>
  <si>
    <t>Обслуживание государственного внутреннего и муниципального долга</t>
  </si>
  <si>
    <t>Обслуживание государственного и муниципального долга</t>
  </si>
  <si>
    <t>Периодическая печать и издательства</t>
  </si>
  <si>
    <t>Средства массовой информации</t>
  </si>
  <si>
    <t>Другие вопросы в области физической культуры и спорта</t>
  </si>
  <si>
    <t>Массовый спорт</t>
  </si>
  <si>
    <t>Физическая культура и спорт</t>
  </si>
  <si>
    <t>Другие вопросы в области социальной политики</t>
  </si>
  <si>
    <t>Охрана семьи и детства</t>
  </si>
  <si>
    <t>Социальное обеспечение населения</t>
  </si>
  <si>
    <t>Пенсионное обеспечение</t>
  </si>
  <si>
    <t>Социальная политика</t>
  </si>
  <si>
    <t>Другие вопросы в области культуры, кинематографии</t>
  </si>
  <si>
    <t>Культура</t>
  </si>
  <si>
    <t>Культура, кинематография</t>
  </si>
  <si>
    <t>Другие вопросы в области образования</t>
  </si>
  <si>
    <t>Молодежная политика</t>
  </si>
  <si>
    <t>Общее образование</t>
  </si>
  <si>
    <t>Дошкольное образование</t>
  </si>
  <si>
    <t>Образование</t>
  </si>
  <si>
    <t>Другие вопросы в области охраны окружающей среды</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</si>
  <si>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</si>
  <si>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</si>
  <si>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</si>
  <si>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</si>
  <si>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</si>
  <si>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</si>
  <si>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</si>
  <si>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Дорожное хозяйство (дорожные фонды)</t>
  </si>
  <si>
    <t>Транспорт</t>
  </si>
  <si>
    <t>Лесное хозяйство</t>
  </si>
  <si>
    <t>Сельское хозяйство и рыболовство</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</si>
  <si>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</si>
  <si>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</si>
  <si>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</si>
  <si>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Защита населения и территории от чрезвычайных ситуаций природного и техногенного характера, гражданская оборона</t>
  </si>
  <si>
    <t>Органы юстиции</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</si>
  <si>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</si>
  <si>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</si>
  <si>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</si>
  <si>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</si>
  <si>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</si>
  <si>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</si>
  <si>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</si>
  <si>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</si>
  <si>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</si>
  <si>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</si>
  <si>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</si>
  <si>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</si>
  <si>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ВСЕГО</t>
  </si>
  <si>
    <t>Пр</t>
  </si>
  <si>
    <t>Рз</t>
  </si>
  <si>
    <t>Наименование</t>
  </si>
  <si>
    <t>Исполнено за 2015 год</t>
  </si>
  <si>
    <t>(в рублях)</t>
  </si>
  <si>
    <t>% исполнения</t>
  </si>
  <si>
    <t>План  на 2015 год  по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уточнен на основании доведенных Справок об изменении показателей сводной бюджетной росписи расходов на 2015 год и на плановый период 2016 и 2017 годов и лимитов бюджетных обязательств  Департамента финансов ХМАО-Югры от 14.07.2016 №500/07/108.</t>
  </si>
  <si>
    <t>При формировании бюджета на 2015 год по данному разделу были предусмотрены расходы по субсидии  для создания условий для деятельности народных дружин и доля софинансирования за счет средств местного бюджета. В течение 2015 года по данному разделу, подразделу были доведены средства на муниципальную программу "Обеспечение безопасности жизнедеятельности населения на территории города Покачи на период 2015-2020 годы"</t>
  </si>
  <si>
    <t>При формировании бюджета на 2015-2017гг. средства были запланированы только на  предоставление субсидии организациям для возмещения недополученных доходов при предоставлении рейсовых пассажирских перевозок населению в границах города  за счет средств местного бюджета. В течение 2015 года дополнительно доведены средства на предоставление субсидии организациям, а также на реализацию мероприятий  муниципальной программы  "Развитие транспортной системы города Покачи на 2015-2020 годы"</t>
  </si>
  <si>
    <t>При формировании бюджета на 2015-2017гг. средства были запланированы на следующие расходы: содержание МКУ "УКС"; выполнения кадастровых работ для осуществления государственного кадастрового учета земельных участков. В течение 2015 года дополнительно доведены средства на следующие расходы: для созданного учреждения МАУ МФЦ "Мои документы";  для разработки проекта планировки совмещенного с проектом межевания; доведены средства из бюджета автономного округа в виде  субсидии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2014 – 2020 годы"; доведены средства из бюджета автономного округа в виде субвенция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автономном округе" государственной программы "Содействие занятости населения в Ханты-Мансийском автономном округе – Югре на 2014–2020 годы"</t>
  </si>
  <si>
    <t>При формировании бюджета на 2015-2017гг. были запланированы средства на приобретение квартир на первичном рынке жилья, капитальный ремонт объектов жилого фонда (взносы), предоставление субсидии некоммерческим (коммерческим) организациям на долевое финансирование проведения капитального ремонта общего имущества в многоквартирных домах. В течение 2015г. по данному разделу, подразделу бюджетные ассигнования и лимиты бюджетных обязательств были уточнены и составили сумму 19 110 529,91 руб. К концу 2015г. по мероприятию «Расходы на приобретение квартир на первичном рынке жилья»   средства, выделенные городу в соответствии с соглашением между Правительством ХМАО-Югры и ПАО «НК«Лукойл» в размере 16 млн. 530 тыс. 129,49 рублей на приобретение жилых помещений в жилом доме №5 по ул. Харьковская г. Покачи остались неиспользованными, т.к. в 2015 году строительство дома не осуществлялось.</t>
  </si>
  <si>
    <t xml:space="preserve">В течение 2015 года сумма уточнялась и составила сумму 231 035 281,71 руб., на основании Справок Департамента финансов ХМАО-Югры. а также дополнительно доводились средства на финансовое обеспечение муниципального задания и на иные цели за счет средств местного бюджета </t>
  </si>
  <si>
    <t>В течение 2015г. по данному разделу, подразделу были пересмотрены запланированные на реализацию мероприяти в результате уточнена сумма на 22 504,96 руб. запланированные средства освоены в полном объеме.</t>
  </si>
  <si>
    <t>В течение 2015 года по данному разделу, подразделу сумма была уточнена и составила 8 849 193,60  руб. к концу года, средства были реализованы на 100%</t>
  </si>
  <si>
    <t>В течение 2015 года по данному разделу, подразделу сумма была уточнена и составила 16 898 731,58  руб. к концу года, средства были реализованы на 99,87%</t>
  </si>
  <si>
    <t>В течение 2015 года по данному разделу, подразделу сумма была уточнена и составила 21 590 022,43 руб. к концу года, средства были реализованы на 99,99%</t>
  </si>
  <si>
    <t>В течение 2015 года по данному разделу, подразделу сумма была уточнена и составила 9 910 427,15  руб. к концу года, средства были реализованы на 99,99%</t>
  </si>
  <si>
    <t>В течение 2015 года по данному разделу, подразделу сумма была уточнена и составила 40 798 564,85  руб. к концу года, средства были реализованы на 99,83%</t>
  </si>
  <si>
    <t>В течение 2015 года по данному разделу, подразделу сумма была уточнена и составила 7 944 643,82  руб. к концу года, средства были реализованы на 99,99%</t>
  </si>
  <si>
    <t>В течение 2015 года по данному разделу, подразделу сумма была уточнена и составила 31 501 876,00  руб. к концу года, средства были реализованы на 99,99%</t>
  </si>
  <si>
    <t>В течение 2015года средства по данному разделу, подразделу уточнялись и составили сумму 35 003 057,14 руб., уточненные средства освоены  или 95,26 %. Низкое исполнение сложилось ввиду того, что не реализованы средства, выделенные городу в рамках соглашения между Правительством ХМАО-Югры и ПАО «НК«Лукойл» в размере 1 млн. 603 тыс. 974,55 руб., предназначенные на оплату кредиторской задолженности перед подрядчиком, с которым ведутся судебные разбирательства.</t>
  </si>
  <si>
    <t>В течение 2015 года по данному разделу, подразделу сумма была уточнена и составила 12 810 400,95  руб. к концу года, средства были реализованы на 99,90%</t>
  </si>
  <si>
    <t>В течение 2015 года по данному разделу, подразделу сумма была уточнена и составила 1 880 611,77  руб. к концу года, средства были реализованы в полном объеме.</t>
  </si>
  <si>
    <t xml:space="preserve">В течение 2015 года по данному разделу, подразделу (РзПрз) сумма уточнялась и составила 26 276 356,74 руб. Дополнительно доведены средства для компенсации расходов на оплату стоимости проезда и провоза багажа к месту использования отпуска и обратно при  формировании бюджета на 2015-2017гг. в рамках данного РзПрз не были предусмотрены бюджетные ассигнования и лимиты бюджетных обязательств на данные расходы. Также дполнительно доведены средства на командировочные расходы и расходы связанные с курсами повышения квалификации, увеличены планы на оплату труда работников органов местного самоуправления в сумме 1 962 714,81 руб. </t>
  </si>
  <si>
    <t>В течение 2015 года по данному разделу, подразделу сумма была уточнена и составила 34 067 464,92  руб. к концу года, средства были реализованына 98,99%.</t>
  </si>
  <si>
    <t>В течение 2015 года по данному разделу, подразделу сумма была уточнена и составила 38 971 264,74  руб. к концу года, средства были реализованына 97,94%. Не в полном объеме освоены средства субвенции на осуществление выплаты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Расходование средств производится в соответствии с предоставленными реестрами учета по осуществлению выплаты компенсации части родительской платы муниципальными автономными дошкольными учреждениями за фактически произведенную оплату родителями.</t>
  </si>
  <si>
    <t xml:space="preserve">В течение 2015 года по данному разделу, подразделу сумма была уточнена и составила 15 168 113,82  руб. к концу года, средства были реализованы на 97,90%. Средства в виде субвенции, предоставленные бюджетом автономного округа на осуществление деятельности по опеке и попечительству не реализованы в связи с внесенными изменениями в штатное расписание, неосвоены в запланированном объеме средства  на командировочные расходы. </t>
  </si>
  <si>
    <t>В течение 2015 года по данному разделу, подразделу сумма была уточнена и составила 67 517 522,16 руб. к концу года, средства были реализованы на 95,73%. Причины низкого исполнения следующие: в рамках муниципальной программы "Обеспечение условий для развития физической культуры и массового спорта в городе Покачи на 2014-2016 годы" денежные средства освоены не в полном объеме, так как в рамках выделенных средств была подготовлена только проектная документация на выполнение работ по строительству сетей электроснабжения и электроосвещения. В связи с сезонностью работ и длительностью процедуры размещения муниципального заказа, работы по строительству объекта будут выполняться в 2016 году.</t>
  </si>
  <si>
    <t>В течение 2015 года по данному разделу, подразделу сумма была уточнена и составила 20 002 860,70  руб. к концу года, средства были реализованына 99,93%.</t>
  </si>
  <si>
    <t>В 2015 году сумма резервного фонда уточнена и составила 677 495,04 руб. Для устранения чрезвычайной ситуации в городе Покачи в 2015г., распоряжением администрации города Покачи от 14.07.2015 №66-р выделены средства из фонда в размере 22 504,96 рубля  для выполнения работ по энтомологическому обследованию и дезинсекционной обработке деревьев города Покачи.   Средства реализованы по соответствующим кодам бюджетной классификации</t>
  </si>
  <si>
    <t xml:space="preserve">В 2015г. по данному разделу, подразделу сумма уточнена и составила  84 889 321,36 руб., освоены средства на 99,81 руб. от уточненного плана.  При формировании бюджета на 2015-2017гг. запланированныев рамках данного раздела, подраздела, средства для компенсации расходов на оплату стоимости проезда и провоза багажа к месту использования отпуска и обратно перераспределены между учреждениями для оплаты. Также перераспределена и доведена до получателей  сумма запланированная по данному разделу на расходы связанные с содержанием имущества. </t>
  </si>
  <si>
    <t>В 2015 году по данному разделу, подразделу сумма уточнена и составила 3 613 850,62 руб., средства освоены в полном объеме. Средства в виде субвенции поступившие из федерального бюджета на осуществление первичного воинского учета на территориях, где отсутствуют военные комиссариаты  увеличены на основании доведенных Справок об изменении показателей сводной бюджетной росписи расходовДепартамента финансов ХМАО-Югры от 14.12.2015 №500/12/35, а также за счет средств местного бюджета</t>
  </si>
  <si>
    <t xml:space="preserve">В 2015 году по данному разделу, подразделу сумма уточнена и составила 3 027 000,00 руб.. средства освоены в полном объеме. Плановые назначения уточнялись на основании Справок Департамента финансов ХМАО-Югры от 24.04.2015 №500/15/37, от 19.11.2015 №500/19/50  уменьшены бюджетные ассигнования и лимиты бюджетных обязательств по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t>
  </si>
  <si>
    <t>В 2015 году по данному разделу, подразделу сумма уточнена и составила 4 759 700,00 руб.. средства реализованы на   99,99%. При формировании бюджета на 2015-2017гг. были утверждены расходы по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В течение года бюджетные ассигнования и лимиты бюджетных обязательств увеличены на основании Справок Департамента финансов ХМАО-Югры от от 18.08.2015 №500/17/40; от 18.08.2015 №500/18/13. Дополнительно доведены средства из окружного бюджета на субвенции на поддержку животноводства, переработки и реализации продукции животноводства и субвенции на поддержку малых форм хозяйствования.</t>
  </si>
  <si>
    <t>В 2015 году по данному разделу, подразделу сумма уточнена и составила 1 756 359,28 руб., средства освоены в полном объеме.</t>
  </si>
  <si>
    <t>В течение 2015 года по данному разделу, подразделу сумма была уточнена и составила 38 297 085,77 руб. к концу года, средства были реализованы на 99,44%</t>
  </si>
  <si>
    <t>В течение 2015 года по данному разделу, подразделу сумма была уточнена и составила 399 625 683,27  руб. к концу года, средства были реализованы на 98,61%</t>
  </si>
  <si>
    <t>В течение 2015 года по данному разделу, подразделу сумма была уточнена и составила 16 059 521,70  руб. к концу года, средства были реализованы на 99,91%.</t>
  </si>
  <si>
    <t xml:space="preserve">Первоначальный план на 2015 год </t>
  </si>
  <si>
    <t>Пояснение причин отклонения на 5% и более</t>
  </si>
  <si>
    <t>По данному разделу, подразделу отражены расходы связанные с функционированием высшего должностного лица муниципального образования - Главы города Покачи. В целях обеспечения сбалансированности бюджета  расходы на оплату труда  и начисления на оплату труда были сформированы с уменьшением размера стимулирующего фонда на 15%. В течение финансового года (2015г.) бюджетные ассигнования  доведены дополнительно в размере 3 655 287,80 руб. и составили сумму 6 760 605,54 руб. данные средства освоены в полном объеме.</t>
  </si>
  <si>
    <t>Сведения о фактически произведенных расходах по разделам и подразделам классификации расходов бюджета в сравнении с первоначально утвержденными решениями 
о бюджете значениями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</si>
</sst>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0"/>
    <numFmt numFmtId="165" formatCode="00"/>
  </numFmts>
  <fonts count="5" x14ac:knownFonts="1">
    <font>
      <sz val="11"/>
      <color theme="1"/>
      <name val="Calibri"/>
      <family val="2"/>
      <charset val="204"/>
      <scheme val="minor"/>
    </font>
    <font>
      <sz val="10"/>
      <name val="Arial"/>
      <family val="2"/>
      <charset val="204"/>
    </font>
    <font>
      <sz val="11"/>
      <color theme="1"/>
      <name val="Calibri"/>
      <family val="2"/>
      <charset val="204"/>
      <scheme val="minor"/>
    </font>
    <font>
      <b/>
      <sz val="12"/>
      <name val="Times New Roman"/>
      <family val="1"/>
      <charset val="204"/>
    </font>
    <font>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28">
    <xf numFmtId="0" fontId="0" fillId="0" borderId="0" xfId="0"/>
    <xf numFmtId="0" fontId="4" fillId="0" borderId="0" xfId="1" applyFont="1" applyFill="1" applyProtection="1">
      <protection hidden="1"/>
    </xf>
    <xf numFmtId="0" fontId="4" fillId="0" borderId="0" xfId="1" applyFont="1" applyFill="1" applyAlignment="1" applyProtection="1">
      <alignment horizontal="right" wrapText="1"/>
      <protection hidden="1"/>
    </xf>
    <xf numFmtId="0" fontId="3" fillId="0" borderId="1" xfId="1" applyNumberFormat="1" applyFont="1" applyFill="1" applyBorder="1" applyAlignment="1" applyProtection="1">
      <alignment horizontal="left" vertical="center" wrapText="1"/>
      <protection hidden="1"/>
    </xf>
    <xf numFmtId="165" fontId="3" fillId="0" borderId="1" xfId="1" applyNumberFormat="1" applyFont="1" applyFill="1" applyBorder="1" applyAlignment="1" applyProtection="1">
      <alignment horizontal="center" vertical="center" wrapText="1"/>
      <protection hidden="1"/>
    </xf>
    <xf numFmtId="4" fontId="3" fillId="0" borderId="1" xfId="1" applyNumberFormat="1" applyFont="1" applyFill="1" applyBorder="1" applyAlignment="1" applyProtection="1">
      <alignment horizontal="right" wrapText="1"/>
      <protection hidden="1"/>
    </xf>
    <xf numFmtId="0" fontId="4" fillId="0" borderId="1" xfId="1" applyFont="1" applyFill="1" applyBorder="1" applyAlignment="1">
      <alignment wrapText="1"/>
    </xf>
    <xf numFmtId="164" fontId="3" fillId="0" borderId="1" xfId="1" applyNumberFormat="1" applyFont="1" applyFill="1" applyBorder="1" applyAlignment="1" applyProtection="1">
      <alignment horizontal="left" vertical="center" wrapText="1"/>
      <protection hidden="1"/>
    </xf>
    <xf numFmtId="4" fontId="3" fillId="0" borderId="1" xfId="1" applyNumberFormat="1" applyFont="1" applyFill="1" applyBorder="1" applyAlignment="1" applyProtection="1">
      <alignment horizontal="right" vertical="center" wrapText="1"/>
      <protection hidden="1"/>
    </xf>
    <xf numFmtId="164" fontId="4" fillId="0" borderId="1" xfId="1" applyNumberFormat="1" applyFont="1" applyFill="1" applyBorder="1" applyAlignment="1" applyProtection="1">
      <alignment horizontal="left" vertical="center" wrapText="1"/>
      <protection hidden="1"/>
    </xf>
    <xf numFmtId="165" fontId="4" fillId="0" borderId="1" xfId="1" applyNumberFormat="1" applyFont="1" applyFill="1" applyBorder="1" applyAlignment="1" applyProtection="1">
      <alignment horizontal="center" vertical="center" wrapText="1"/>
      <protection hidden="1"/>
    </xf>
    <xf numFmtId="4" fontId="4" fillId="0" borderId="1" xfId="1" applyNumberFormat="1" applyFont="1" applyFill="1" applyBorder="1" applyAlignment="1" applyProtection="1">
      <alignment horizontal="right" vertical="center" wrapText="1"/>
      <protection hidden="1"/>
    </xf>
    <xf numFmtId="0" fontId="4" fillId="0" borderId="1" xfId="1" applyFont="1" applyFill="1" applyBorder="1" applyAlignment="1">
      <alignment vertical="center" wrapText="1"/>
    </xf>
    <xf numFmtId="0" fontId="4" fillId="0" borderId="1" xfId="1" applyFont="1" applyFill="1" applyBorder="1" applyAlignment="1">
      <alignment horizontal="left" wrapText="1"/>
    </xf>
    <xf numFmtId="0" fontId="4" fillId="0" borderId="0" xfId="1" applyFont="1" applyFill="1" applyAlignment="1">
      <alignment wrapText="1"/>
    </xf>
    <xf numFmtId="0" fontId="4" fillId="0" borderId="0" xfId="1" applyFont="1" applyFill="1"/>
    <xf numFmtId="0" fontId="3" fillId="0" borderId="0" xfId="1" applyFont="1" applyFill="1"/>
    <xf numFmtId="2" fontId="4" fillId="0" borderId="1" xfId="1" applyNumberFormat="1" applyFont="1" applyFill="1" applyBorder="1" applyAlignment="1">
      <alignment horizontal="right" vertical="center"/>
    </xf>
    <xf numFmtId="4" fontId="4" fillId="0" borderId="0" xfId="1" applyNumberFormat="1" applyFont="1" applyFill="1" applyAlignment="1">
      <alignment wrapText="1"/>
    </xf>
    <xf numFmtId="4" fontId="4" fillId="0" borderId="0" xfId="1" applyNumberFormat="1" applyFont="1" applyFill="1"/>
    <xf numFmtId="43" fontId="4" fillId="0" borderId="0" xfId="2" applyFont="1" applyFill="1"/>
    <xf numFmtId="2" fontId="3" fillId="0" borderId="1" xfId="1" applyNumberFormat="1" applyFont="1" applyFill="1" applyBorder="1" applyAlignment="1">
      <alignment horizontal="right" vertical="center"/>
    </xf>
    <xf numFmtId="0" fontId="4" fillId="0" borderId="0" xfId="1" applyFont="1" applyFill="1" applyBorder="1" applyProtection="1">
      <protection hidden="1"/>
    </xf>
    <xf numFmtId="0" fontId="3" fillId="0" borderId="0" xfId="1" applyNumberFormat="1" applyFont="1" applyFill="1" applyBorder="1" applyAlignment="1" applyProtection="1">
      <protection hidden="1"/>
    </xf>
    <xf numFmtId="0" fontId="3" fillId="0" borderId="1" xfId="1" applyNumberFormat="1" applyFont="1" applyFill="1" applyBorder="1" applyAlignment="1" applyProtection="1">
      <alignment horizontal="center" vertical="center" wrapText="1"/>
      <protection hidden="1"/>
    </xf>
    <xf numFmtId="0" fontId="4" fillId="0" borderId="1" xfId="0" applyFont="1" applyFill="1" applyBorder="1" applyAlignment="1">
      <alignment horizontal="center" vertical="center" wrapText="1"/>
    </xf>
    <xf numFmtId="0" fontId="3" fillId="0" borderId="0" xfId="1" applyNumberFormat="1" applyFont="1" applyFill="1" applyAlignment="1" applyProtection="1">
      <alignment horizontal="center" vertical="center" wrapText="1"/>
      <protection hidden="1"/>
    </xf>
    <xf numFmtId="0" fontId="3" fillId="0" borderId="1" xfId="1" applyNumberFormat="1" applyFont="1" applyFill="1" applyBorder="1" applyAlignment="1" applyProtection="1">
      <alignment horizontal="center" vertical="center"/>
      <protection hidden="1"/>
    </xf>
  </cellXfs>
  <cellStyles count="3">
    <cellStyle name="Обычный" xfId="0" builtinId="0"/>
    <cellStyle name="Обычный 2"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57"/>
  <sheetViews>
    <sheetView showGridLines="0" tabSelected="1" workbookViewId="0">
      <pane ySplit="4" topLeftCell="A5" activePane="bottomLeft" state="frozen"/>
      <selection pane="bottomLeft" activeCell="F6" sqref="F6"/>
    </sheetView>
  </sheetViews>
  <sheetFormatPr defaultRowHeight="15.75" x14ac:dyDescent="0.25"/>
  <cols>
    <col min="1" max="1" width="47" style="15" customWidth="1"/>
    <col min="2" max="2" width="4.140625" style="15" customWidth="1"/>
    <col min="3" max="3" width="5.5703125" style="15" customWidth="1"/>
    <col min="4" max="4" width="18.28515625" style="15" customWidth="1"/>
    <col min="5" max="5" width="18.7109375" style="15" customWidth="1"/>
    <col min="6" max="6" width="12.5703125" style="15" customWidth="1"/>
    <col min="7" max="7" width="93.5703125" style="14" customWidth="1"/>
    <col min="8" max="8" width="36.85546875" style="15" customWidth="1"/>
    <col min="9" max="16384" width="9.140625" style="15"/>
  </cols>
  <sheetData>
    <row r="1" spans="1:8" ht="43.5" customHeight="1" x14ac:dyDescent="0.25">
      <c r="A1" s="26" t="s">
        <v>92</v>
      </c>
      <c r="B1" s="26"/>
      <c r="C1" s="26"/>
      <c r="D1" s="26"/>
      <c r="E1" s="26"/>
      <c r="F1" s="26"/>
      <c r="G1" s="26"/>
    </row>
    <row r="2" spans="1:8" ht="12" customHeight="1" x14ac:dyDescent="0.25">
      <c r="A2" s="1"/>
      <c r="B2" s="1"/>
      <c r="C2" s="1"/>
      <c r="D2" s="1"/>
      <c r="G2" s="2" t="s">
        <v>55</v>
      </c>
    </row>
    <row r="3" spans="1:8" s="16" customFormat="1" ht="18" customHeight="1" x14ac:dyDescent="0.25">
      <c r="A3" s="27" t="s">
        <v>53</v>
      </c>
      <c r="B3" s="24" t="s">
        <v>52</v>
      </c>
      <c r="C3" s="24" t="s">
        <v>51</v>
      </c>
      <c r="D3" s="24" t="s">
        <v>89</v>
      </c>
      <c r="E3" s="24" t="s">
        <v>54</v>
      </c>
      <c r="F3" s="24" t="s">
        <v>56</v>
      </c>
      <c r="G3" s="25" t="s">
        <v>90</v>
      </c>
    </row>
    <row r="4" spans="1:8" s="16" customFormat="1" ht="30" customHeight="1" x14ac:dyDescent="0.25">
      <c r="A4" s="27"/>
      <c r="B4" s="24"/>
      <c r="C4" s="24"/>
      <c r="D4" s="24"/>
      <c r="E4" s="24"/>
      <c r="F4" s="24"/>
      <c r="G4" s="25"/>
    </row>
    <row r="5" spans="1:8" ht="17.45" customHeight="1" x14ac:dyDescent="0.25">
      <c r="A5" s="3" t="s">
        <v>50</v>
      </c>
      <c r="B5" s="4"/>
      <c r="C5" s="4"/>
      <c r="D5" s="5">
        <f>D6+D15+D17+D21+D28+D33+D35+D40+D43+D48+D51+D53</f>
        <v>1232162280</v>
      </c>
      <c r="E5" s="5">
        <f>E6+E15+E17+E21+E28+E33+E35+E40+E43+E48+E51+E53</f>
        <v>1255152790.8699999</v>
      </c>
      <c r="F5" s="17">
        <f>E5/D5*100</f>
        <v>101.865867121821</v>
      </c>
      <c r="G5" s="6"/>
    </row>
    <row r="6" spans="1:8" ht="17.45" customHeight="1" x14ac:dyDescent="0.25">
      <c r="A6" s="7" t="s">
        <v>49</v>
      </c>
      <c r="B6" s="4">
        <v>1</v>
      </c>
      <c r="C6" s="4" t="s">
        <v>0</v>
      </c>
      <c r="D6" s="8">
        <f>D7+D8+D9+D10+D11+D12+D13+D14</f>
        <v>203066394.47999999</v>
      </c>
      <c r="E6" s="8">
        <f t="shared" ref="E6" si="0">E7+E8+E9+E10+E11+E12+E13+E14</f>
        <v>171371502.03</v>
      </c>
      <c r="F6" s="17">
        <f>E6/D6*100</f>
        <v>84.391857386761444</v>
      </c>
      <c r="G6" s="6"/>
    </row>
    <row r="7" spans="1:8" ht="93.75" customHeight="1" x14ac:dyDescent="0.25">
      <c r="A7" s="9" t="s">
        <v>48</v>
      </c>
      <c r="B7" s="10">
        <v>1</v>
      </c>
      <c r="C7" s="10">
        <v>2</v>
      </c>
      <c r="D7" s="11">
        <v>3105317.74</v>
      </c>
      <c r="E7" s="11">
        <v>6760605.54</v>
      </c>
      <c r="F7" s="17">
        <f>E7/D7*100</f>
        <v>217.71058893316336</v>
      </c>
      <c r="G7" s="6" t="s">
        <v>91</v>
      </c>
      <c r="H7" s="18"/>
    </row>
    <row r="8" spans="1:8" ht="63" x14ac:dyDescent="0.25">
      <c r="A8" s="9" t="s">
        <v>47</v>
      </c>
      <c r="B8" s="10">
        <v>1</v>
      </c>
      <c r="C8" s="10">
        <v>3</v>
      </c>
      <c r="D8" s="11">
        <v>9753679.5600000005</v>
      </c>
      <c r="E8" s="11">
        <v>9910255.0399999991</v>
      </c>
      <c r="F8" s="17">
        <f>E8/D8*100</f>
        <v>101.6052965348802</v>
      </c>
      <c r="G8" s="12" t="s">
        <v>67</v>
      </c>
    </row>
    <row r="9" spans="1:8" ht="78.75" x14ac:dyDescent="0.25">
      <c r="A9" s="9" t="s">
        <v>46</v>
      </c>
      <c r="B9" s="10">
        <v>1</v>
      </c>
      <c r="C9" s="10">
        <v>4</v>
      </c>
      <c r="D9" s="11">
        <v>40118791.120000005</v>
      </c>
      <c r="E9" s="11">
        <v>40729079.740000002</v>
      </c>
      <c r="F9" s="17">
        <f>E9/D9*100</f>
        <v>101.52120391208837</v>
      </c>
      <c r="G9" s="12" t="s">
        <v>68</v>
      </c>
    </row>
    <row r="10" spans="1:8" ht="181.5" customHeight="1" x14ac:dyDescent="0.25">
      <c r="A10" s="9" t="s">
        <v>45</v>
      </c>
      <c r="B10" s="10">
        <v>1</v>
      </c>
      <c r="C10" s="10">
        <v>5</v>
      </c>
      <c r="D10" s="11">
        <v>0</v>
      </c>
      <c r="E10" s="11">
        <v>4100</v>
      </c>
      <c r="F10" s="17"/>
      <c r="G10" s="13" t="s">
        <v>57</v>
      </c>
    </row>
    <row r="11" spans="1:8" ht="126" x14ac:dyDescent="0.25">
      <c r="A11" s="9" t="s">
        <v>44</v>
      </c>
      <c r="B11" s="10">
        <v>1</v>
      </c>
      <c r="C11" s="10">
        <v>6</v>
      </c>
      <c r="D11" s="11">
        <v>24334550.439999998</v>
      </c>
      <c r="E11" s="11">
        <v>26276356.73</v>
      </c>
      <c r="F11" s="17">
        <f t="shared" ref="F11:F20" si="1">E11/D11*100</f>
        <v>107.97962672368975</v>
      </c>
      <c r="G11" s="6" t="s">
        <v>74</v>
      </c>
    </row>
    <row r="12" spans="1:8" ht="31.5" x14ac:dyDescent="0.25">
      <c r="A12" s="9" t="s">
        <v>43</v>
      </c>
      <c r="B12" s="10">
        <v>1</v>
      </c>
      <c r="C12" s="10">
        <v>7</v>
      </c>
      <c r="D12" s="11">
        <v>3000000</v>
      </c>
      <c r="E12" s="11">
        <v>2959659.36</v>
      </c>
      <c r="F12" s="17">
        <f t="shared" si="1"/>
        <v>98.655311999999995</v>
      </c>
      <c r="G12" s="6"/>
    </row>
    <row r="13" spans="1:8" ht="94.5" x14ac:dyDescent="0.25">
      <c r="A13" s="9" t="s">
        <v>42</v>
      </c>
      <c r="B13" s="10">
        <v>1</v>
      </c>
      <c r="C13" s="10">
        <v>11</v>
      </c>
      <c r="D13" s="11">
        <v>700000</v>
      </c>
      <c r="E13" s="11">
        <v>0</v>
      </c>
      <c r="F13" s="17">
        <f t="shared" si="1"/>
        <v>0</v>
      </c>
      <c r="G13" s="6" t="s">
        <v>80</v>
      </c>
    </row>
    <row r="14" spans="1:8" ht="110.25" x14ac:dyDescent="0.25">
      <c r="A14" s="9" t="s">
        <v>41</v>
      </c>
      <c r="B14" s="10">
        <v>1</v>
      </c>
      <c r="C14" s="10">
        <v>13</v>
      </c>
      <c r="D14" s="11">
        <v>122054055.61999999</v>
      </c>
      <c r="E14" s="11">
        <v>84731445.620000005</v>
      </c>
      <c r="F14" s="17">
        <f t="shared" si="1"/>
        <v>69.421245520755775</v>
      </c>
      <c r="G14" s="6" t="s">
        <v>81</v>
      </c>
      <c r="H14" s="19"/>
    </row>
    <row r="15" spans="1:8" x14ac:dyDescent="0.25">
      <c r="A15" s="7" t="s">
        <v>40</v>
      </c>
      <c r="B15" s="4">
        <v>2</v>
      </c>
      <c r="C15" s="4" t="s">
        <v>0</v>
      </c>
      <c r="D15" s="8">
        <f t="shared" ref="D15" si="2">D16</f>
        <v>2332000</v>
      </c>
      <c r="E15" s="8">
        <f>E16</f>
        <v>3613850.62</v>
      </c>
      <c r="F15" s="17">
        <f t="shared" si="1"/>
        <v>154.96786535162948</v>
      </c>
      <c r="G15" s="6"/>
    </row>
    <row r="16" spans="1:8" ht="94.5" x14ac:dyDescent="0.25">
      <c r="A16" s="9" t="s">
        <v>39</v>
      </c>
      <c r="B16" s="10">
        <v>2</v>
      </c>
      <c r="C16" s="10">
        <v>3</v>
      </c>
      <c r="D16" s="11">
        <v>2332000</v>
      </c>
      <c r="E16" s="11">
        <v>3613850.62</v>
      </c>
      <c r="F16" s="17">
        <f t="shared" si="1"/>
        <v>154.96786535162948</v>
      </c>
      <c r="G16" s="6" t="s">
        <v>82</v>
      </c>
    </row>
    <row r="17" spans="1:8" ht="31.5" x14ac:dyDescent="0.25">
      <c r="A17" s="7" t="s">
        <v>38</v>
      </c>
      <c r="B17" s="4">
        <v>3</v>
      </c>
      <c r="C17" s="4" t="s">
        <v>0</v>
      </c>
      <c r="D17" s="8">
        <f>D18+D19+D20</f>
        <v>16099098.310000001</v>
      </c>
      <c r="E17" s="8">
        <f t="shared" ref="E17" si="3">E18+E19+E20</f>
        <v>17943005.370000001</v>
      </c>
      <c r="F17" s="17">
        <f t="shared" si="1"/>
        <v>111.45348034091234</v>
      </c>
      <c r="G17" s="6"/>
    </row>
    <row r="18" spans="1:8" ht="126" x14ac:dyDescent="0.25">
      <c r="A18" s="9" t="s">
        <v>37</v>
      </c>
      <c r="B18" s="10">
        <v>3</v>
      </c>
      <c r="C18" s="10">
        <v>4</v>
      </c>
      <c r="D18" s="11">
        <v>3286300</v>
      </c>
      <c r="E18" s="11">
        <v>3027000</v>
      </c>
      <c r="F18" s="17">
        <f t="shared" si="1"/>
        <v>92.109667407114387</v>
      </c>
      <c r="G18" s="6" t="s">
        <v>83</v>
      </c>
    </row>
    <row r="19" spans="1:8" ht="47.25" x14ac:dyDescent="0.25">
      <c r="A19" s="9" t="s">
        <v>36</v>
      </c>
      <c r="B19" s="10">
        <v>3</v>
      </c>
      <c r="C19" s="10">
        <v>9</v>
      </c>
      <c r="D19" s="11">
        <v>12739512.59</v>
      </c>
      <c r="E19" s="11">
        <v>12809413.390000001</v>
      </c>
      <c r="F19" s="17">
        <f t="shared" si="1"/>
        <v>100.54869289155435</v>
      </c>
      <c r="G19" s="6"/>
    </row>
    <row r="20" spans="1:8" ht="94.5" x14ac:dyDescent="0.25">
      <c r="A20" s="9" t="s">
        <v>35</v>
      </c>
      <c r="B20" s="10">
        <v>3</v>
      </c>
      <c r="C20" s="10">
        <v>14</v>
      </c>
      <c r="D20" s="11">
        <v>73285.72</v>
      </c>
      <c r="E20" s="11">
        <v>2106591.98</v>
      </c>
      <c r="F20" s="17">
        <f t="shared" si="1"/>
        <v>2874.4917563749118</v>
      </c>
      <c r="G20" s="6" t="s">
        <v>58</v>
      </c>
    </row>
    <row r="21" spans="1:8" x14ac:dyDescent="0.25">
      <c r="A21" s="7" t="s">
        <v>34</v>
      </c>
      <c r="B21" s="4">
        <v>4</v>
      </c>
      <c r="C21" s="4" t="s">
        <v>0</v>
      </c>
      <c r="D21" s="8">
        <f>D22+D23+D24+D25+D26+D27</f>
        <v>74229700.560000002</v>
      </c>
      <c r="E21" s="8">
        <f t="shared" ref="E21" si="4">E22+E23+E24+E25+E26+E27</f>
        <v>107904787.79000001</v>
      </c>
      <c r="F21" s="8">
        <f>E21/D21</f>
        <v>1.4536605560301348</v>
      </c>
      <c r="G21" s="6"/>
      <c r="H21" s="20"/>
    </row>
    <row r="22" spans="1:8" x14ac:dyDescent="0.25">
      <c r="A22" s="9" t="s">
        <v>33</v>
      </c>
      <c r="B22" s="10">
        <v>4</v>
      </c>
      <c r="C22" s="10">
        <v>1</v>
      </c>
      <c r="D22" s="11">
        <v>10938049.389999999</v>
      </c>
      <c r="E22" s="11">
        <v>10626690.700000001</v>
      </c>
      <c r="F22" s="17">
        <f>E22/D22*100</f>
        <v>97.153434959942174</v>
      </c>
      <c r="G22" s="6"/>
    </row>
    <row r="23" spans="1:8" ht="147" customHeight="1" x14ac:dyDescent="0.25">
      <c r="A23" s="9" t="s">
        <v>32</v>
      </c>
      <c r="B23" s="10">
        <v>4</v>
      </c>
      <c r="C23" s="10">
        <v>5</v>
      </c>
      <c r="D23" s="11">
        <v>736600</v>
      </c>
      <c r="E23" s="11">
        <v>4759609</v>
      </c>
      <c r="F23" s="17">
        <f>E23/D23*100</f>
        <v>646.15924518055931</v>
      </c>
      <c r="G23" s="6" t="s">
        <v>84</v>
      </c>
    </row>
    <row r="24" spans="1:8" ht="31.5" x14ac:dyDescent="0.25">
      <c r="A24" s="9" t="s">
        <v>31</v>
      </c>
      <c r="B24" s="10">
        <v>4</v>
      </c>
      <c r="C24" s="10">
        <v>7</v>
      </c>
      <c r="D24" s="11">
        <v>0</v>
      </c>
      <c r="E24" s="11">
        <v>1756359.28</v>
      </c>
      <c r="F24" s="17"/>
      <c r="G24" s="6" t="s">
        <v>85</v>
      </c>
    </row>
    <row r="25" spans="1:8" ht="110.25" x14ac:dyDescent="0.25">
      <c r="A25" s="9" t="s">
        <v>30</v>
      </c>
      <c r="B25" s="10">
        <v>4</v>
      </c>
      <c r="C25" s="10">
        <v>8</v>
      </c>
      <c r="D25" s="11">
        <v>15055493.34</v>
      </c>
      <c r="E25" s="11">
        <v>24227558.82</v>
      </c>
      <c r="F25" s="17">
        <f t="shared" ref="F25:F54" si="5">E25/D25*100</f>
        <v>160.92171988566665</v>
      </c>
      <c r="G25" s="6" t="s">
        <v>59</v>
      </c>
    </row>
    <row r="26" spans="1:8" ht="31.5" x14ac:dyDescent="0.25">
      <c r="A26" s="9" t="s">
        <v>29</v>
      </c>
      <c r="B26" s="10">
        <v>4</v>
      </c>
      <c r="C26" s="10">
        <v>9</v>
      </c>
      <c r="D26" s="11">
        <v>38351526.07</v>
      </c>
      <c r="E26" s="11">
        <v>38083487.289999999</v>
      </c>
      <c r="F26" s="17">
        <f t="shared" si="5"/>
        <v>99.301100093094675</v>
      </c>
      <c r="G26" s="6" t="s">
        <v>86</v>
      </c>
    </row>
    <row r="27" spans="1:8" ht="236.25" x14ac:dyDescent="0.25">
      <c r="A27" s="9" t="s">
        <v>28</v>
      </c>
      <c r="B27" s="10">
        <v>4</v>
      </c>
      <c r="C27" s="10">
        <v>12</v>
      </c>
      <c r="D27" s="11">
        <v>9148031.7600000016</v>
      </c>
      <c r="E27" s="11">
        <v>28451082.699999999</v>
      </c>
      <c r="F27" s="17">
        <f t="shared" si="5"/>
        <v>311.00769483992252</v>
      </c>
      <c r="G27" s="6" t="s">
        <v>60</v>
      </c>
    </row>
    <row r="28" spans="1:8" x14ac:dyDescent="0.25">
      <c r="A28" s="7" t="s">
        <v>27</v>
      </c>
      <c r="B28" s="4">
        <v>5</v>
      </c>
      <c r="C28" s="4" t="s">
        <v>0</v>
      </c>
      <c r="D28" s="8">
        <f t="shared" ref="D28" si="6">D29+D30+D31+D32</f>
        <v>48521757.740000002</v>
      </c>
      <c r="E28" s="8">
        <f>E29+E30+E31+E32</f>
        <v>49896461.219999999</v>
      </c>
      <c r="F28" s="17">
        <f t="shared" si="5"/>
        <v>102.83316916787359</v>
      </c>
      <c r="G28" s="6"/>
    </row>
    <row r="29" spans="1:8" ht="189" x14ac:dyDescent="0.25">
      <c r="A29" s="9" t="s">
        <v>26</v>
      </c>
      <c r="B29" s="10">
        <v>5</v>
      </c>
      <c r="C29" s="10">
        <v>1</v>
      </c>
      <c r="D29" s="11">
        <v>10814478.710000001</v>
      </c>
      <c r="E29" s="11">
        <v>2580297.6899999995</v>
      </c>
      <c r="F29" s="17">
        <f t="shared" si="5"/>
        <v>23.859658511454956</v>
      </c>
      <c r="G29" s="6" t="s">
        <v>61</v>
      </c>
    </row>
    <row r="30" spans="1:8" ht="31.5" x14ac:dyDescent="0.25">
      <c r="A30" s="9" t="s">
        <v>25</v>
      </c>
      <c r="B30" s="10">
        <v>5</v>
      </c>
      <c r="C30" s="10">
        <v>2</v>
      </c>
      <c r="D30" s="11">
        <v>19844758.400000002</v>
      </c>
      <c r="E30" s="11">
        <v>21589843.349999998</v>
      </c>
      <c r="F30" s="17">
        <f t="shared" si="5"/>
        <v>108.79368201328164</v>
      </c>
      <c r="G30" s="6" t="s">
        <v>66</v>
      </c>
    </row>
    <row r="31" spans="1:8" ht="31.5" x14ac:dyDescent="0.25">
      <c r="A31" s="9" t="s">
        <v>24</v>
      </c>
      <c r="B31" s="10">
        <v>5</v>
      </c>
      <c r="C31" s="10">
        <v>3</v>
      </c>
      <c r="D31" s="11">
        <v>9652525.4100000001</v>
      </c>
      <c r="E31" s="11">
        <v>16877126.579999998</v>
      </c>
      <c r="F31" s="17">
        <f t="shared" si="5"/>
        <v>174.84674593568357</v>
      </c>
      <c r="G31" s="6" t="s">
        <v>65</v>
      </c>
    </row>
    <row r="32" spans="1:8" ht="31.5" x14ac:dyDescent="0.25">
      <c r="A32" s="9" t="s">
        <v>23</v>
      </c>
      <c r="B32" s="10">
        <v>5</v>
      </c>
      <c r="C32" s="10">
        <v>5</v>
      </c>
      <c r="D32" s="11">
        <v>8209995.2199999997</v>
      </c>
      <c r="E32" s="11">
        <v>8849193.6000000015</v>
      </c>
      <c r="F32" s="17">
        <f t="shared" si="5"/>
        <v>107.78561208468038</v>
      </c>
      <c r="G32" s="6" t="s">
        <v>64</v>
      </c>
    </row>
    <row r="33" spans="1:7" x14ac:dyDescent="0.25">
      <c r="A33" s="7" t="s">
        <v>22</v>
      </c>
      <c r="B33" s="4">
        <v>6</v>
      </c>
      <c r="C33" s="4" t="s">
        <v>0</v>
      </c>
      <c r="D33" s="8">
        <f>D34</f>
        <v>7079436.7400000002</v>
      </c>
      <c r="E33" s="8">
        <f t="shared" ref="E33" si="7">E34</f>
        <v>22504.959999999999</v>
      </c>
      <c r="F33" s="17">
        <f t="shared" si="5"/>
        <v>0.31789195703724865</v>
      </c>
      <c r="G33" s="6"/>
    </row>
    <row r="34" spans="1:7" ht="47.25" x14ac:dyDescent="0.25">
      <c r="A34" s="9" t="s">
        <v>21</v>
      </c>
      <c r="B34" s="10">
        <v>6</v>
      </c>
      <c r="C34" s="10">
        <v>5</v>
      </c>
      <c r="D34" s="11">
        <v>7079436.7400000002</v>
      </c>
      <c r="E34" s="11">
        <v>22504.959999999999</v>
      </c>
      <c r="F34" s="17">
        <f t="shared" si="5"/>
        <v>0.31789195703724865</v>
      </c>
      <c r="G34" s="6" t="s">
        <v>63</v>
      </c>
    </row>
    <row r="35" spans="1:7" x14ac:dyDescent="0.25">
      <c r="A35" s="7" t="s">
        <v>20</v>
      </c>
      <c r="B35" s="4">
        <v>7</v>
      </c>
      <c r="C35" s="4" t="s">
        <v>0</v>
      </c>
      <c r="D35" s="8">
        <f>D36+D37+D38+D39</f>
        <v>654208269.21000004</v>
      </c>
      <c r="E35" s="8">
        <f t="shared" ref="E35" si="8">E36+E37+E38+E39</f>
        <v>664475256.74000001</v>
      </c>
      <c r="F35" s="17">
        <f t="shared" si="5"/>
        <v>101.56937599434474</v>
      </c>
      <c r="G35" s="6"/>
    </row>
    <row r="36" spans="1:7" ht="63" x14ac:dyDescent="0.25">
      <c r="A36" s="9" t="s">
        <v>19</v>
      </c>
      <c r="B36" s="10">
        <v>7</v>
      </c>
      <c r="C36" s="10">
        <v>1</v>
      </c>
      <c r="D36" s="11">
        <v>215265943.93000001</v>
      </c>
      <c r="E36" s="11">
        <v>230973881.06</v>
      </c>
      <c r="F36" s="17">
        <f t="shared" si="5"/>
        <v>107.29699126728001</v>
      </c>
      <c r="G36" s="6" t="s">
        <v>62</v>
      </c>
    </row>
    <row r="37" spans="1:7" ht="31.5" x14ac:dyDescent="0.25">
      <c r="A37" s="9" t="s">
        <v>18</v>
      </c>
      <c r="B37" s="10">
        <v>7</v>
      </c>
      <c r="C37" s="10">
        <v>2</v>
      </c>
      <c r="D37" s="11">
        <v>401380707.94</v>
      </c>
      <c r="E37" s="11">
        <v>394057624.54000002</v>
      </c>
      <c r="F37" s="17">
        <f t="shared" si="5"/>
        <v>98.17552681154406</v>
      </c>
      <c r="G37" s="6" t="s">
        <v>87</v>
      </c>
    </row>
    <row r="38" spans="1:7" ht="31.5" x14ac:dyDescent="0.25">
      <c r="A38" s="9" t="s">
        <v>17</v>
      </c>
      <c r="B38" s="10">
        <v>7</v>
      </c>
      <c r="C38" s="10">
        <v>7</v>
      </c>
      <c r="D38" s="11">
        <v>7217271</v>
      </c>
      <c r="E38" s="11">
        <v>7944349.0199999996</v>
      </c>
      <c r="F38" s="17">
        <f t="shared" si="5"/>
        <v>110.07414048883572</v>
      </c>
      <c r="G38" s="6" t="s">
        <v>69</v>
      </c>
    </row>
    <row r="39" spans="1:7" ht="31.5" x14ac:dyDescent="0.25">
      <c r="A39" s="9" t="s">
        <v>16</v>
      </c>
      <c r="B39" s="10">
        <v>7</v>
      </c>
      <c r="C39" s="10">
        <v>9</v>
      </c>
      <c r="D39" s="11">
        <v>30344346.339999996</v>
      </c>
      <c r="E39" s="11">
        <v>31499402.120000001</v>
      </c>
      <c r="F39" s="17">
        <f t="shared" si="5"/>
        <v>103.80649418859753</v>
      </c>
      <c r="G39" s="6" t="s">
        <v>70</v>
      </c>
    </row>
    <row r="40" spans="1:7" x14ac:dyDescent="0.25">
      <c r="A40" s="7" t="s">
        <v>15</v>
      </c>
      <c r="B40" s="4">
        <v>8</v>
      </c>
      <c r="C40" s="4" t="s">
        <v>0</v>
      </c>
      <c r="D40" s="8">
        <f>D41+D42</f>
        <v>53747930.439999998</v>
      </c>
      <c r="E40" s="8">
        <f t="shared" ref="E40" si="9">E41+E42</f>
        <v>46142474.980000004</v>
      </c>
      <c r="F40" s="17">
        <f t="shared" si="5"/>
        <v>85.849770590720453</v>
      </c>
      <c r="G40" s="6"/>
    </row>
    <row r="41" spans="1:7" ht="94.5" x14ac:dyDescent="0.25">
      <c r="A41" s="9" t="s">
        <v>14</v>
      </c>
      <c r="B41" s="10">
        <v>8</v>
      </c>
      <c r="C41" s="10">
        <v>1</v>
      </c>
      <c r="D41" s="11">
        <v>42065482.020000003</v>
      </c>
      <c r="E41" s="11">
        <v>33345336.050000001</v>
      </c>
      <c r="F41" s="17">
        <f t="shared" si="5"/>
        <v>79.270067639177384</v>
      </c>
      <c r="G41" s="6" t="s">
        <v>71</v>
      </c>
    </row>
    <row r="42" spans="1:7" ht="31.5" x14ac:dyDescent="0.25">
      <c r="A42" s="9" t="s">
        <v>13</v>
      </c>
      <c r="B42" s="10">
        <v>8</v>
      </c>
      <c r="C42" s="10">
        <v>4</v>
      </c>
      <c r="D42" s="11">
        <v>11682448.419999998</v>
      </c>
      <c r="E42" s="11">
        <v>12797138.930000002</v>
      </c>
      <c r="F42" s="17">
        <f t="shared" si="5"/>
        <v>109.54158297922964</v>
      </c>
      <c r="G42" s="6" t="s">
        <v>72</v>
      </c>
    </row>
    <row r="43" spans="1:7" x14ac:dyDescent="0.25">
      <c r="A43" s="7" t="s">
        <v>12</v>
      </c>
      <c r="B43" s="4">
        <v>10</v>
      </c>
      <c r="C43" s="4" t="s">
        <v>0</v>
      </c>
      <c r="D43" s="8">
        <f>D44+D45+D46+D47</f>
        <v>86749854.659999996</v>
      </c>
      <c r="E43" s="8">
        <f t="shared" ref="E43" si="10">E44+E45+E46+E47</f>
        <v>88623237.370000005</v>
      </c>
      <c r="F43" s="17">
        <f t="shared" si="5"/>
        <v>102.1595225921039</v>
      </c>
      <c r="G43" s="6"/>
    </row>
    <row r="44" spans="1:7" ht="31.5" x14ac:dyDescent="0.25">
      <c r="A44" s="9" t="s">
        <v>11</v>
      </c>
      <c r="B44" s="10">
        <v>10</v>
      </c>
      <c r="C44" s="10">
        <v>1</v>
      </c>
      <c r="D44" s="11">
        <v>621592.80000000005</v>
      </c>
      <c r="E44" s="11">
        <v>1880611.77</v>
      </c>
      <c r="F44" s="17">
        <f t="shared" si="5"/>
        <v>302.54722545048782</v>
      </c>
      <c r="G44" s="6" t="s">
        <v>73</v>
      </c>
    </row>
    <row r="45" spans="1:7" ht="31.5" x14ac:dyDescent="0.25">
      <c r="A45" s="9" t="s">
        <v>10</v>
      </c>
      <c r="B45" s="10">
        <v>10</v>
      </c>
      <c r="C45" s="10">
        <v>3</v>
      </c>
      <c r="D45" s="11">
        <v>11705326.32</v>
      </c>
      <c r="E45" s="11">
        <v>33725623.200000003</v>
      </c>
      <c r="F45" s="17">
        <f t="shared" si="5"/>
        <v>288.12202477752027</v>
      </c>
      <c r="G45" s="6" t="s">
        <v>75</v>
      </c>
    </row>
    <row r="46" spans="1:7" ht="126" x14ac:dyDescent="0.25">
      <c r="A46" s="9" t="s">
        <v>9</v>
      </c>
      <c r="B46" s="10">
        <v>10</v>
      </c>
      <c r="C46" s="10">
        <v>4</v>
      </c>
      <c r="D46" s="11">
        <v>59872900</v>
      </c>
      <c r="E46" s="11">
        <v>38167574.769999996</v>
      </c>
      <c r="F46" s="17">
        <f t="shared" si="5"/>
        <v>63.747663417005015</v>
      </c>
      <c r="G46" s="6" t="s">
        <v>76</v>
      </c>
    </row>
    <row r="47" spans="1:7" ht="94.5" x14ac:dyDescent="0.25">
      <c r="A47" s="9" t="s">
        <v>8</v>
      </c>
      <c r="B47" s="10">
        <v>10</v>
      </c>
      <c r="C47" s="10">
        <v>6</v>
      </c>
      <c r="D47" s="11">
        <v>14550035.539999999</v>
      </c>
      <c r="E47" s="11">
        <v>14849427.630000001</v>
      </c>
      <c r="F47" s="17">
        <f t="shared" si="5"/>
        <v>102.05767256840667</v>
      </c>
      <c r="G47" s="6" t="s">
        <v>77</v>
      </c>
    </row>
    <row r="48" spans="1:7" x14ac:dyDescent="0.25">
      <c r="A48" s="7" t="s">
        <v>7</v>
      </c>
      <c r="B48" s="4">
        <v>11</v>
      </c>
      <c r="C48" s="4" t="s">
        <v>0</v>
      </c>
      <c r="D48" s="8">
        <f>D49+D50</f>
        <v>74559102.879999995</v>
      </c>
      <c r="E48" s="8">
        <f t="shared" ref="E48" si="11">E49+E50</f>
        <v>80682579.870000005</v>
      </c>
      <c r="F48" s="21">
        <f t="shared" si="5"/>
        <v>108.21291667075918</v>
      </c>
      <c r="G48" s="6"/>
    </row>
    <row r="49" spans="1:7" ht="141.75" x14ac:dyDescent="0.25">
      <c r="A49" s="9" t="s">
        <v>6</v>
      </c>
      <c r="B49" s="10">
        <v>11</v>
      </c>
      <c r="C49" s="10">
        <v>2</v>
      </c>
      <c r="D49" s="11">
        <v>58582562.129999995</v>
      </c>
      <c r="E49" s="11">
        <v>64636772.160000004</v>
      </c>
      <c r="F49" s="17">
        <f t="shared" si="5"/>
        <v>110.33449171541041</v>
      </c>
      <c r="G49" s="6" t="s">
        <v>78</v>
      </c>
    </row>
    <row r="50" spans="1:7" ht="31.5" x14ac:dyDescent="0.25">
      <c r="A50" s="9" t="s">
        <v>5</v>
      </c>
      <c r="B50" s="10">
        <v>11</v>
      </c>
      <c r="C50" s="10">
        <v>5</v>
      </c>
      <c r="D50" s="11">
        <v>15976540.75</v>
      </c>
      <c r="E50" s="11">
        <v>16045807.710000001</v>
      </c>
      <c r="F50" s="17">
        <f t="shared" si="5"/>
        <v>100.43355417849136</v>
      </c>
      <c r="G50" s="6" t="s">
        <v>88</v>
      </c>
    </row>
    <row r="51" spans="1:7" x14ac:dyDescent="0.25">
      <c r="A51" s="7" t="s">
        <v>4</v>
      </c>
      <c r="B51" s="4">
        <v>12</v>
      </c>
      <c r="C51" s="4" t="s">
        <v>0</v>
      </c>
      <c r="D51" s="8">
        <f>D52</f>
        <v>4568734.9799999995</v>
      </c>
      <c r="E51" s="8">
        <f t="shared" ref="E51" si="12">E52</f>
        <v>4488734.9800000004</v>
      </c>
      <c r="F51" s="17">
        <f t="shared" si="5"/>
        <v>98.248968251601255</v>
      </c>
      <c r="G51" s="6"/>
    </row>
    <row r="52" spans="1:7" x14ac:dyDescent="0.25">
      <c r="A52" s="9" t="s">
        <v>3</v>
      </c>
      <c r="B52" s="10">
        <v>12</v>
      </c>
      <c r="C52" s="10">
        <v>2</v>
      </c>
      <c r="D52" s="11">
        <v>4568734.9799999995</v>
      </c>
      <c r="E52" s="11">
        <v>4488734.9800000004</v>
      </c>
      <c r="F52" s="17">
        <f t="shared" si="5"/>
        <v>98.248968251601255</v>
      </c>
      <c r="G52" s="6"/>
    </row>
    <row r="53" spans="1:7" ht="31.5" x14ac:dyDescent="0.25">
      <c r="A53" s="7" t="s">
        <v>2</v>
      </c>
      <c r="B53" s="4">
        <v>13</v>
      </c>
      <c r="C53" s="4" t="s">
        <v>0</v>
      </c>
      <c r="D53" s="8">
        <f t="shared" ref="D53" si="13">D54</f>
        <v>7000000</v>
      </c>
      <c r="E53" s="8">
        <f>E54</f>
        <v>19988394.940000001</v>
      </c>
      <c r="F53" s="17">
        <f t="shared" si="5"/>
        <v>285.54849914285717</v>
      </c>
      <c r="G53" s="6"/>
    </row>
    <row r="54" spans="1:7" ht="31.5" x14ac:dyDescent="0.25">
      <c r="A54" s="9" t="s">
        <v>1</v>
      </c>
      <c r="B54" s="10">
        <v>13</v>
      </c>
      <c r="C54" s="10">
        <v>1</v>
      </c>
      <c r="D54" s="11">
        <v>7000000</v>
      </c>
      <c r="E54" s="11">
        <v>19988394.940000001</v>
      </c>
      <c r="F54" s="17">
        <f t="shared" si="5"/>
        <v>285.54849914285717</v>
      </c>
      <c r="G54" s="6" t="s">
        <v>79</v>
      </c>
    </row>
    <row r="55" spans="1:7" x14ac:dyDescent="0.25">
      <c r="A55" s="22"/>
      <c r="B55" s="23"/>
      <c r="C55" s="23"/>
      <c r="D55" s="23"/>
      <c r="E55" s="23"/>
    </row>
    <row r="56" spans="1:7" ht="12.75" customHeight="1" x14ac:dyDescent="0.25">
      <c r="A56" s="1"/>
      <c r="B56" s="1"/>
      <c r="C56" s="1"/>
      <c r="D56" s="1"/>
      <c r="E56" s="1"/>
    </row>
    <row r="57" spans="1:7" ht="12.75" customHeight="1" x14ac:dyDescent="0.25">
      <c r="A57" s="1"/>
      <c r="B57" s="1"/>
      <c r="C57" s="1"/>
      <c r="D57" s="1"/>
      <c r="E57" s="1"/>
    </row>
  </sheetData>
  <autoFilter ref="A4:F54"/>
  <mergeCells count="8">
    <mergeCell ref="F3:F4"/>
    <mergeCell ref="G3:G4"/>
    <mergeCell ref="A1:G1"/>
    <mergeCell ref="A3:A4"/>
    <mergeCell ref="B3:B4"/>
    <mergeCell ref="C3:C4"/>
    <mergeCell ref="D3:D4"/>
    <mergeCell ref="E3:E4"/>
  </mergeCells>
  <pageMargins left="0.23622047244094491" right="0.19685039370078741" top="0.35433070866141736" bottom="0.15748031496062992" header="0" footer="0"/>
  <pageSetup scale="5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сайт</vt:lpstr>
      <vt:lpstr>'на сайт'!Заголовки_для_печати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Шубная  Юлия  Петровна</dc:creator>
  <cp:lastModifiedBy>Яхъяева Эльмира Рамазановна</cp:lastModifiedBy>
  <cp:lastPrinted>2016-11-30T11:38:12Z</cp:lastPrinted>
  <dcterms:created xsi:type="dcterms:W3CDTF">2016-10-04T06:54:32Z</dcterms:created>
  <dcterms:modified xsi:type="dcterms:W3CDTF">2016-11-30T11:38:15Z</dcterms:modified>
</cp:coreProperties>
</file>