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Приложение1" sheetId="4" r:id="rId1"/>
    <sheet name="Приложение 2" sheetId="5" r:id="rId2"/>
    <sheet name="Приложение 3" sheetId="1" r:id="rId3"/>
  </sheets>
  <definedNames>
    <definedName name="_xlnm.Print_Titles" localSheetId="1">'Приложение 2'!$2:$2</definedName>
    <definedName name="_xlnm.Print_Titles" localSheetId="2">'Приложение 3'!$2:$2</definedName>
    <definedName name="_xlnm.Print_Titles" localSheetId="0">Приложение1!$4:$6</definedName>
  </definedNames>
  <calcPr calcId="125725"/>
</workbook>
</file>

<file path=xl/calcChain.xml><?xml version="1.0" encoding="utf-8"?>
<calcChain xmlns="http://schemas.openxmlformats.org/spreadsheetml/2006/main">
  <c r="J43" i="1"/>
  <c r="I43"/>
  <c r="H43"/>
  <c r="G43"/>
  <c r="F43"/>
  <c r="E43"/>
  <c r="D43" i="5"/>
  <c r="G30" i="1"/>
  <c r="H26"/>
  <c r="H24"/>
  <c r="G24"/>
  <c r="H22"/>
  <c r="G22"/>
  <c r="F22"/>
  <c r="H15"/>
  <c r="G15"/>
  <c r="G12"/>
  <c r="E44" i="4"/>
  <c r="F44"/>
  <c r="G44"/>
  <c r="H44"/>
  <c r="I44"/>
  <c r="J44"/>
  <c r="K44"/>
  <c r="L44"/>
  <c r="M44"/>
  <c r="N44"/>
  <c r="O44"/>
  <c r="P44"/>
  <c r="Q44"/>
  <c r="R44"/>
  <c r="S44"/>
  <c r="T44"/>
  <c r="U44"/>
  <c r="V44"/>
  <c r="W44"/>
  <c r="X44"/>
  <c r="Y44"/>
  <c r="Z44"/>
  <c r="D44"/>
  <c r="E32"/>
  <c r="F32"/>
  <c r="G32"/>
  <c r="H32"/>
  <c r="I32"/>
  <c r="J32"/>
  <c r="K32"/>
  <c r="L32"/>
  <c r="M32"/>
  <c r="N32"/>
  <c r="O32"/>
  <c r="P32"/>
  <c r="Q32"/>
  <c r="R32"/>
  <c r="S32"/>
  <c r="T32"/>
  <c r="U32"/>
  <c r="V32"/>
  <c r="W32"/>
  <c r="X32"/>
  <c r="Y32"/>
  <c r="Z32"/>
  <c r="D32"/>
  <c r="E25"/>
  <c r="F25"/>
  <c r="G25"/>
  <c r="H25"/>
  <c r="I25"/>
  <c r="J25"/>
  <c r="K25"/>
  <c r="L25"/>
  <c r="M25"/>
  <c r="N25"/>
  <c r="O25"/>
  <c r="P25"/>
  <c r="Q25"/>
  <c r="R25"/>
  <c r="S25"/>
  <c r="T25"/>
  <c r="U25"/>
  <c r="V25"/>
  <c r="W25"/>
  <c r="X25"/>
  <c r="Y25"/>
  <c r="Z25"/>
  <c r="D25"/>
  <c r="K14"/>
  <c r="L14"/>
  <c r="M14"/>
  <c r="N14"/>
  <c r="O14"/>
  <c r="P14"/>
  <c r="Q14"/>
  <c r="R14"/>
  <c r="S14"/>
  <c r="T14"/>
  <c r="U14"/>
  <c r="V14"/>
  <c r="W14"/>
  <c r="X14"/>
  <c r="Y14"/>
  <c r="Z14"/>
  <c r="D14"/>
  <c r="D46" s="1"/>
  <c r="D8" i="1" s="1"/>
  <c r="E14" i="4"/>
  <c r="F14"/>
  <c r="G14"/>
  <c r="H14"/>
  <c r="I14"/>
  <c r="J14"/>
  <c r="T46"/>
  <c r="D22" i="1" s="1"/>
  <c r="R46" i="4" l="1"/>
  <c r="D24" i="1" s="1"/>
  <c r="R40" i="4"/>
  <c r="R30"/>
  <c r="R23"/>
  <c r="R24" s="1"/>
  <c r="F24" i="1" s="1"/>
  <c r="R12" i="4"/>
  <c r="R13" s="1"/>
  <c r="E24" i="1" s="1"/>
  <c r="I24" s="1"/>
  <c r="R43" i="4" l="1"/>
  <c r="R42"/>
  <c r="R45" s="1"/>
  <c r="J24" i="1" l="1"/>
  <c r="D24" i="5"/>
  <c r="F46" i="4"/>
  <c r="D10" i="1" s="1"/>
  <c r="G46" i="4"/>
  <c r="D9" i="1" s="1"/>
  <c r="H46" i="4"/>
  <c r="D15" i="1" s="1"/>
  <c r="I46" i="4"/>
  <c r="D13" i="1" s="1"/>
  <c r="J46" i="4"/>
  <c r="D14" i="1" s="1"/>
  <c r="K46" i="4"/>
  <c r="D12" i="1" s="1"/>
  <c r="O46" i="4"/>
  <c r="D30" i="1" s="1"/>
  <c r="P46" i="4"/>
  <c r="D28" i="1" s="1"/>
  <c r="Q46" i="4"/>
  <c r="D36" i="1" s="1"/>
  <c r="S46" i="4"/>
  <c r="D37" i="1" s="1"/>
  <c r="U46" i="4"/>
  <c r="D39" i="1" s="1"/>
  <c r="L46" i="4"/>
  <c r="D18" i="1" s="1"/>
  <c r="M46" i="4"/>
  <c r="D19" i="1" s="1"/>
  <c r="W46" i="4"/>
  <c r="D26" i="1" s="1"/>
  <c r="X46" i="4"/>
  <c r="D34" i="1" s="1"/>
  <c r="N46" i="4"/>
  <c r="D17" i="1" s="1"/>
  <c r="V46" i="4"/>
  <c r="D32" i="1" s="1"/>
  <c r="Y46" i="4"/>
  <c r="D40" i="1" s="1"/>
  <c r="Z46" i="4"/>
  <c r="D42" i="1" s="1"/>
  <c r="P40" i="4"/>
  <c r="P41" s="1"/>
  <c r="H28" i="1" s="1"/>
  <c r="D40" i="4"/>
  <c r="D41" l="1"/>
  <c r="H8" i="1" s="1"/>
  <c r="F40" i="4"/>
  <c r="F41" s="1"/>
  <c r="H10" i="1" s="1"/>
  <c r="P30" i="4"/>
  <c r="P31" s="1"/>
  <c r="G28" i="1" s="1"/>
  <c r="L23" i="4"/>
  <c r="L24" s="1"/>
  <c r="F18" i="1" s="1"/>
  <c r="P23" i="4"/>
  <c r="P24" s="1"/>
  <c r="F28" i="1" s="1"/>
  <c r="P12" i="4"/>
  <c r="P13" s="1"/>
  <c r="E28" i="1" s="1"/>
  <c r="E12" i="4"/>
  <c r="E13" s="1"/>
  <c r="E7" i="1" s="1"/>
  <c r="P43" i="4" l="1"/>
  <c r="P42"/>
  <c r="P45" s="1"/>
  <c r="Z40"/>
  <c r="Z41" s="1"/>
  <c r="H42" i="1" s="1"/>
  <c r="Z30" i="4"/>
  <c r="Z31" s="1"/>
  <c r="G42" i="1" s="1"/>
  <c r="Z23" i="4"/>
  <c r="Z24" s="1"/>
  <c r="F42" i="1" s="1"/>
  <c r="Z12" i="4"/>
  <c r="Z13" s="1"/>
  <c r="E42" i="1" s="1"/>
  <c r="Y40" i="4"/>
  <c r="Y41" s="1"/>
  <c r="H40" i="1" s="1"/>
  <c r="Y30" i="4"/>
  <c r="Y31" s="1"/>
  <c r="G40" i="1" s="1"/>
  <c r="Y23" i="4"/>
  <c r="Y24" s="1"/>
  <c r="F40" i="1" s="1"/>
  <c r="Y12" i="4"/>
  <c r="Y13" s="1"/>
  <c r="E40" i="1" s="1"/>
  <c r="V40" i="4"/>
  <c r="V41" s="1"/>
  <c r="H32" i="1" s="1"/>
  <c r="V30" i="4"/>
  <c r="V31" s="1"/>
  <c r="G32" i="1" s="1"/>
  <c r="V23" i="4"/>
  <c r="V24" s="1"/>
  <c r="F32" i="1" s="1"/>
  <c r="V12" i="4"/>
  <c r="V13" s="1"/>
  <c r="E32" i="1" s="1"/>
  <c r="N40" i="4"/>
  <c r="N41" s="1"/>
  <c r="H17" i="1" s="1"/>
  <c r="N30" i="4"/>
  <c r="N31" s="1"/>
  <c r="G17" i="1" s="1"/>
  <c r="N23" i="4"/>
  <c r="N24" s="1"/>
  <c r="F17" i="1" s="1"/>
  <c r="N12" i="4"/>
  <c r="N13" s="1"/>
  <c r="E17" i="1" s="1"/>
  <c r="X40" i="4"/>
  <c r="X41" s="1"/>
  <c r="H34" i="1" s="1"/>
  <c r="X30" i="4"/>
  <c r="X31" s="1"/>
  <c r="G34" i="1" s="1"/>
  <c r="X23" i="4"/>
  <c r="X24" s="1"/>
  <c r="F34" i="1" s="1"/>
  <c r="X12" i="4"/>
  <c r="X13" s="1"/>
  <c r="E34" i="1" s="1"/>
  <c r="I34" s="1"/>
  <c r="W40" i="4"/>
  <c r="W30"/>
  <c r="W31" s="1"/>
  <c r="G26" i="1" s="1"/>
  <c r="W23" i="4"/>
  <c r="W24" s="1"/>
  <c r="F26" i="1" s="1"/>
  <c r="W12" i="4"/>
  <c r="W13" s="1"/>
  <c r="E26" i="1" s="1"/>
  <c r="I26" s="1"/>
  <c r="M40" i="4"/>
  <c r="M41" s="1"/>
  <c r="H19" i="1" s="1"/>
  <c r="M30" i="4"/>
  <c r="M31" s="1"/>
  <c r="G19" i="1" s="1"/>
  <c r="M23" i="4"/>
  <c r="M24" s="1"/>
  <c r="F19" i="1" s="1"/>
  <c r="M12" i="4"/>
  <c r="M13" s="1"/>
  <c r="E19" i="1" s="1"/>
  <c r="I19" s="1"/>
  <c r="L40" i="4"/>
  <c r="L41" s="1"/>
  <c r="H18" i="1" s="1"/>
  <c r="L30" i="4"/>
  <c r="L31" s="1"/>
  <c r="G18" i="1" s="1"/>
  <c r="L12" i="4"/>
  <c r="L13" s="1"/>
  <c r="E18" i="1" s="1"/>
  <c r="I18" s="1"/>
  <c r="U40" i="4"/>
  <c r="U41" s="1"/>
  <c r="H39" i="1" s="1"/>
  <c r="U30" i="4"/>
  <c r="U31" s="1"/>
  <c r="G39" i="1" s="1"/>
  <c r="U23" i="4"/>
  <c r="U24" s="1"/>
  <c r="F39" i="1" s="1"/>
  <c r="U12" i="4"/>
  <c r="U13" s="1"/>
  <c r="E39" i="1" s="1"/>
  <c r="S40" i="4"/>
  <c r="S41" s="1"/>
  <c r="H37" i="1" s="1"/>
  <c r="S30" i="4"/>
  <c r="S31" s="1"/>
  <c r="G37" i="1" s="1"/>
  <c r="S23" i="4"/>
  <c r="S24" s="1"/>
  <c r="F37" i="1" s="1"/>
  <c r="S12" i="4"/>
  <c r="S13" s="1"/>
  <c r="E37" i="1" s="1"/>
  <c r="I37" s="1"/>
  <c r="T40" i="4"/>
  <c r="T30"/>
  <c r="T23"/>
  <c r="T12"/>
  <c r="T13" s="1"/>
  <c r="E22" i="1" s="1"/>
  <c r="I22" s="1"/>
  <c r="Q40" i="4"/>
  <c r="Q41" s="1"/>
  <c r="H36" i="1" s="1"/>
  <c r="Q30" i="4"/>
  <c r="Q31" s="1"/>
  <c r="G36" i="1" s="1"/>
  <c r="Q23" i="4"/>
  <c r="Q24" s="1"/>
  <c r="F36" i="1" s="1"/>
  <c r="Q12" i="4"/>
  <c r="Q13" s="1"/>
  <c r="E36" i="1" s="1"/>
  <c r="I36" s="1"/>
  <c r="O40" i="4"/>
  <c r="O41" s="1"/>
  <c r="H30" i="1" s="1"/>
  <c r="O30" i="4"/>
  <c r="O23"/>
  <c r="O24" s="1"/>
  <c r="F30" i="1" s="1"/>
  <c r="O12" i="4"/>
  <c r="O13" s="1"/>
  <c r="E30" i="1" s="1"/>
  <c r="I30" s="1"/>
  <c r="I28"/>
  <c r="I39"/>
  <c r="I32"/>
  <c r="D28" i="5" l="1"/>
  <c r="J28" i="1"/>
  <c r="I17"/>
  <c r="I40"/>
  <c r="Q43" i="4"/>
  <c r="N42"/>
  <c r="N45" s="1"/>
  <c r="Z42"/>
  <c r="Z45" s="1"/>
  <c r="O43"/>
  <c r="O42"/>
  <c r="O45" s="1"/>
  <c r="S42"/>
  <c r="S45" s="1"/>
  <c r="M43"/>
  <c r="M42"/>
  <c r="M45" s="1"/>
  <c r="X42"/>
  <c r="X45" s="1"/>
  <c r="Y43"/>
  <c r="Y42"/>
  <c r="Y45" s="1"/>
  <c r="V42"/>
  <c r="V45" s="1"/>
  <c r="V43"/>
  <c r="W43"/>
  <c r="W42"/>
  <c r="W45" s="1"/>
  <c r="Q42"/>
  <c r="Q45" s="1"/>
  <c r="L42"/>
  <c r="L45" s="1"/>
  <c r="L43"/>
  <c r="U42"/>
  <c r="U45" s="1"/>
  <c r="U43"/>
  <c r="T43"/>
  <c r="T42"/>
  <c r="T45" s="1"/>
  <c r="N43"/>
  <c r="J30" i="1" l="1"/>
  <c r="D30" i="5"/>
  <c r="D22"/>
  <c r="J22" i="1"/>
  <c r="J37"/>
  <c r="D37" i="5"/>
  <c r="J17" i="1"/>
  <c r="D17" i="5"/>
  <c r="J39" i="1"/>
  <c r="D39" i="5"/>
  <c r="D26"/>
  <c r="J26" i="1"/>
  <c r="D40" i="5"/>
  <c r="J40" i="1"/>
  <c r="D42" i="5"/>
  <c r="J42" i="1"/>
  <c r="D18" i="5"/>
  <c r="J18" i="1"/>
  <c r="D34" i="5"/>
  <c r="J34" i="1"/>
  <c r="D36" i="5"/>
  <c r="J36" i="1"/>
  <c r="D32" i="5"/>
  <c r="J32" i="1"/>
  <c r="J19"/>
  <c r="D19" i="5"/>
  <c r="X43" i="4"/>
  <c r="Z43"/>
  <c r="S43"/>
  <c r="G40"/>
  <c r="G41" s="1"/>
  <c r="H9" i="1" s="1"/>
  <c r="G30" i="4"/>
  <c r="G31" s="1"/>
  <c r="G9" i="1" s="1"/>
  <c r="G23" i="4"/>
  <c r="G24" s="1"/>
  <c r="F9" i="1" s="1"/>
  <c r="G12" i="4"/>
  <c r="G13" s="1"/>
  <c r="E9" i="1" s="1"/>
  <c r="I9" s="1"/>
  <c r="G43" i="4" l="1"/>
  <c r="G42"/>
  <c r="G45" s="1"/>
  <c r="E46"/>
  <c r="D7" i="1" s="1"/>
  <c r="I40" i="4"/>
  <c r="I41" s="1"/>
  <c r="H13" i="1" s="1"/>
  <c r="J40" i="4"/>
  <c r="J41" s="1"/>
  <c r="H14" i="1" s="1"/>
  <c r="K40" i="4"/>
  <c r="K41" s="1"/>
  <c r="H12" i="1" s="1"/>
  <c r="H40" i="4"/>
  <c r="E40"/>
  <c r="E41" s="1"/>
  <c r="H7" i="1" s="1"/>
  <c r="J9" l="1"/>
  <c r="D9" i="5"/>
  <c r="H44" i="1"/>
  <c r="D23" i="4"/>
  <c r="D24" s="1"/>
  <c r="F8" i="1" s="1"/>
  <c r="I42" l="1"/>
  <c r="I30" i="4"/>
  <c r="I31" s="1"/>
  <c r="G13" i="1" s="1"/>
  <c r="J30" i="4"/>
  <c r="J31" s="1"/>
  <c r="G14" i="1" s="1"/>
  <c r="K30" i="4"/>
  <c r="K23"/>
  <c r="K24" s="1"/>
  <c r="F12" i="1" s="1"/>
  <c r="C41" i="4" l="1"/>
  <c r="K12"/>
  <c r="K13" s="1"/>
  <c r="E12" i="1" s="1"/>
  <c r="I12" s="1"/>
  <c r="D12" i="4"/>
  <c r="D13" l="1"/>
  <c r="K43"/>
  <c r="K42"/>
  <c r="K45" s="1"/>
  <c r="E8" i="1" l="1"/>
  <c r="J12"/>
  <c r="D12" i="5"/>
  <c r="H30" i="4" l="1"/>
  <c r="F30"/>
  <c r="F31" s="1"/>
  <c r="G10" i="1" s="1"/>
  <c r="E30" i="4"/>
  <c r="E31" s="1"/>
  <c r="G7" i="1" s="1"/>
  <c r="D30" i="4"/>
  <c r="J23"/>
  <c r="J24" s="1"/>
  <c r="F14" i="1" s="1"/>
  <c r="I23" i="4"/>
  <c r="I24" s="1"/>
  <c r="F13" i="1" s="1"/>
  <c r="H23" i="4"/>
  <c r="H24" s="1"/>
  <c r="F15" i="1" s="1"/>
  <c r="F23" i="4"/>
  <c r="F24" s="1"/>
  <c r="F10" i="1" s="1"/>
  <c r="E23" i="4"/>
  <c r="E24" s="1"/>
  <c r="F7" i="1" s="1"/>
  <c r="J12" i="4"/>
  <c r="J13" s="1"/>
  <c r="E14" i="1" s="1"/>
  <c r="I14" s="1"/>
  <c r="I12" i="4"/>
  <c r="I13" s="1"/>
  <c r="E13" i="1" s="1"/>
  <c r="H12" i="4"/>
  <c r="H13" s="1"/>
  <c r="E15" i="1" s="1"/>
  <c r="F12" i="4"/>
  <c r="F13" s="1"/>
  <c r="I13" i="1" l="1"/>
  <c r="I15"/>
  <c r="D31" i="4"/>
  <c r="D42"/>
  <c r="D45" s="1"/>
  <c r="F43"/>
  <c r="E10" i="1"/>
  <c r="I7"/>
  <c r="F44"/>
  <c r="I43" i="4"/>
  <c r="I42"/>
  <c r="I45" s="1"/>
  <c r="F42"/>
  <c r="F45" s="1"/>
  <c r="J43"/>
  <c r="J42"/>
  <c r="J45" s="1"/>
  <c r="H42"/>
  <c r="H45" s="1"/>
  <c r="E43"/>
  <c r="E42"/>
  <c r="E45" s="1"/>
  <c r="C13"/>
  <c r="G8" i="1" l="1"/>
  <c r="D43" i="4"/>
  <c r="J8" i="1"/>
  <c r="D8" i="5"/>
  <c r="C45" i="4"/>
  <c r="J14" i="1"/>
  <c r="D14" i="5"/>
  <c r="D10"/>
  <c r="J10" i="1"/>
  <c r="J7"/>
  <c r="D7" i="5"/>
  <c r="D15"/>
  <c r="J15" i="1"/>
  <c r="J13"/>
  <c r="D13" i="5"/>
  <c r="I10" i="1"/>
  <c r="E44"/>
  <c r="H43" i="4"/>
  <c r="C24"/>
  <c r="C31"/>
  <c r="G44" i="1" l="1"/>
  <c r="I8"/>
  <c r="I44" s="1"/>
  <c r="C43" i="4"/>
</calcChain>
</file>

<file path=xl/sharedStrings.xml><?xml version="1.0" encoding="utf-8"?>
<sst xmlns="http://schemas.openxmlformats.org/spreadsheetml/2006/main" count="444" uniqueCount="143">
  <si>
    <t>Код показателя</t>
  </si>
  <si>
    <t>Наименование показателя</t>
  </si>
  <si>
    <t>Плановый показатель</t>
  </si>
  <si>
    <t>Р1</t>
  </si>
  <si>
    <t>Р2</t>
  </si>
  <si>
    <t>Р3</t>
  </si>
  <si>
    <t>Р4</t>
  </si>
  <si>
    <t>Р6</t>
  </si>
  <si>
    <t xml:space="preserve">2. Оценка результатов исполнения бюджета     </t>
  </si>
  <si>
    <t xml:space="preserve">                                                  1. Оценка качества планирования расходов бюджета</t>
  </si>
  <si>
    <t>2.1. Доля        исполненных      расходов от плановых,    представленных в программном виде.
(95% и свыше =1, менее 95%=0)</t>
  </si>
  <si>
    <t>Р8</t>
  </si>
  <si>
    <t>Р9</t>
  </si>
  <si>
    <t>Р10</t>
  </si>
  <si>
    <t>Р11</t>
  </si>
  <si>
    <t>Р13</t>
  </si>
  <si>
    <t>3. Оценка состояния учета и отчетности</t>
  </si>
  <si>
    <t xml:space="preserve">3.1.   Эффективность    управления       просроченной     кредиторской задолженностью по расчетам с поставщиками и   подрядчиками  главного   распорядителя    средств бюджета  города и         подведомственных учреждений,      получателя     бюджетных средств   города. 
- наличие просроченной кредиторской задолженности по расчетам с поставщиками и подрядчиками по состоянию на 1 января года, следующего за отчетным, то =0; 
- отсутствие просроченной кредиторской задолженности   = 1).    </t>
  </si>
  <si>
    <t>Р16</t>
  </si>
  <si>
    <t>3.2.  Принятые меры по  формированию рациональной сети муниципальных учреждений и проведенной  оптимизации, в том числе по результатам инвентаризации загруженности в сравнении с проектной мощностью, а также по результатам оценки потребности в объемах муниципальных услуг, представляемых муниципальными учреждениями с учетом их конкурентоспособности и возможности оказания негосударственными учреждениями (прежде всего, социально-ориентированными некоммерческими организациями).
(наличие принятых мер  = 1, отсутствие принятых мер = 0)</t>
  </si>
  <si>
    <t xml:space="preserve">3.3. Соблюдение  сроков           представления в  комитет    финансов         отчетности об    исполнении       бюджета.
(своевременно = 1, несвоевременно = 0)       </t>
  </si>
  <si>
    <t>Р18</t>
  </si>
  <si>
    <t xml:space="preserve">4.1. Наличие нарушений, выявленных в ходе контрольно-ревизионных проверок. 
(наличие =0, отсутствие =1) 
Если проверки не проводилось, то показатель не оценивается. </t>
  </si>
  <si>
    <t>4. Оценка организации контроля</t>
  </si>
  <si>
    <t>Р19</t>
  </si>
  <si>
    <t xml:space="preserve">4.2. Доля        устраненных      нарушений в общей сумме выявленных нарушений. 
При устранении всех нарушений =1, в случае, если устранены не все нарушения =0. 
Если проверки не проводилось, то показатель не оценивается. </t>
  </si>
  <si>
    <t>4.3. Наличие    выявленных в ходе инвентаризации  недостач и   хищений денежных средств и материальных     ценностей.  
(наличие – 0; отсутствие – 1)</t>
  </si>
  <si>
    <t xml:space="preserve">4.4. Наличие     выявленных       нарушений по    исполнению       муниципальных    заданий, выданных в рамках оказания муниципальных    услуг (выполнения  работ).
(наличие – 0; отсутствие – 1)        </t>
  </si>
  <si>
    <t xml:space="preserve">4.5. Осуществление мероприятий внутреннего контроля.
(наличие – 1; отсутствие – 0) </t>
  </si>
  <si>
    <t>управление по кадрам и делопроизводству</t>
  </si>
  <si>
    <t>управление жилищно-коммунального хозяйства</t>
  </si>
  <si>
    <t>МУ ЦБЭО</t>
  </si>
  <si>
    <t>отдел муниципального заказа</t>
  </si>
  <si>
    <t>КУМИ</t>
  </si>
  <si>
    <t>управление образования</t>
  </si>
  <si>
    <t>управление по социальным вопросам</t>
  </si>
  <si>
    <t>КДН</t>
  </si>
  <si>
    <t>Архивный отдел</t>
  </si>
  <si>
    <t>ЗАГС</t>
  </si>
  <si>
    <t>МКУ УМТО</t>
  </si>
  <si>
    <t>отдел информатизации</t>
  </si>
  <si>
    <t>1.1. Соблюдение  сроков   представления   фрагмента реестра  расходных обязательств. 
(своевременно 1, несвоевременно -0)</t>
  </si>
  <si>
    <t>Муниципальное задание утверждается в течение 10 рабочих дней после утверждения главным распорядителем бюджетных средств  бюджетных росписей</t>
  </si>
  <si>
    <t>СПРАВОЧНО: Сумма выявленных в ходе проверок нарушений. 
Если проверки  не проводились, то показатель не оценивается.</t>
  </si>
  <si>
    <t xml:space="preserve">до начала текущего финансового года </t>
  </si>
  <si>
    <t>до 15 февраля</t>
  </si>
  <si>
    <t>ВСЕГО БАЛЛОВ</t>
  </si>
  <si>
    <t>ИТОГО БАЛЛОВ</t>
  </si>
  <si>
    <t>%</t>
  </si>
  <si>
    <t>ежеквартально, до 5 числа месяца, следующего за отчетным кварталом</t>
  </si>
  <si>
    <t>заключение о фактическом выполнениии мунципального задания в срок до 25-го числа месяца. Следующего за отчетным кварталом, и в срок до 10 февраля очередного финансового года</t>
  </si>
  <si>
    <t>ВСЕГО</t>
  </si>
  <si>
    <t>Структурные подразделения администрацции, выполняющие функции и полномочия учредителя</t>
  </si>
  <si>
    <t>в соответствии со сроком утвержденном в муниципальном задании</t>
  </si>
  <si>
    <t>наличие/
отсутствие</t>
  </si>
  <si>
    <t>в соответствии с установленными сроками</t>
  </si>
  <si>
    <t>Сколько показателей использовалось при расчете итогового балла</t>
  </si>
  <si>
    <t>Наименование учреждения</t>
  </si>
  <si>
    <t>Рейтинг учреждений</t>
  </si>
  <si>
    <t xml:space="preserve">Количество применяемых показателей при оценке </t>
  </si>
  <si>
    <t>Итоговая бальная оценка по всем применяемым показателям</t>
  </si>
  <si>
    <t>Оценка качества планирования расходов бюджета</t>
  </si>
  <si>
    <t>Оценка результатов исполнения бюджета</t>
  </si>
  <si>
    <t>Оценка состояния учета и отчетности</t>
  </si>
  <si>
    <t>Оценка оганизации контроля</t>
  </si>
  <si>
    <t>Всего суммарная оценка баллов</t>
  </si>
  <si>
    <t>Структурные подразделения администрации, выполняющие функции и полномочия учредителя</t>
  </si>
  <si>
    <t>Получатели бюджетных средств города</t>
  </si>
  <si>
    <t>Дума</t>
  </si>
  <si>
    <t>управление ГОиЧС</t>
  </si>
  <si>
    <t>Кол-во показателей</t>
  </si>
  <si>
    <t>Оценка по направлениям</t>
  </si>
  <si>
    <t>Оценка по 11 показателям</t>
  </si>
  <si>
    <t xml:space="preserve">Наименование главных распорядителей (представителей главных распорядителей) бюджетных средств и получателей бюджетных средств города </t>
  </si>
  <si>
    <t>Приложение 3</t>
  </si>
  <si>
    <t>Приложение 2</t>
  </si>
  <si>
    <t>Приложение 1</t>
  </si>
  <si>
    <t>УКС</t>
  </si>
  <si>
    <t>Отдел опеки и попечистельства</t>
  </si>
  <si>
    <t>в установленные сроки</t>
  </si>
  <si>
    <t>Оценка по 12 показателям</t>
  </si>
  <si>
    <t>Отдел информатизации</t>
  </si>
  <si>
    <t>МУ УКС</t>
  </si>
  <si>
    <t>Оценка по 10 показателям</t>
  </si>
  <si>
    <t>Управление образования</t>
  </si>
  <si>
    <t>Управление по социальным вопросам</t>
  </si>
  <si>
    <t>Отдел муниципального заказа</t>
  </si>
  <si>
    <t>Управление по кадрам и делопроизводству</t>
  </si>
  <si>
    <t>Управление ГОиЧС</t>
  </si>
  <si>
    <t>Управление УЖКХ</t>
  </si>
  <si>
    <t>не позднее одного месяца до дня внесения проекта решения Думы города Покачи бюджета (изменения в кротчайшие сроки, не позднее одного месяца)</t>
  </si>
  <si>
    <t>1.2. Соблюдение сроков утверждения муниципального задания для муниципальных учреждений на очередной финансовый год.
(своевременно – 1, несвоевременно - 0)</t>
  </si>
  <si>
    <t>1.3. Соблюдение  сроков выполнения муниципального задания    на оказание услуг (выполнение работ).
(своевременно – 1, несвоевременно - 0)</t>
  </si>
  <si>
    <t xml:space="preserve"> Р5</t>
  </si>
  <si>
    <r>
      <t>2.2. Доля        выполненных      муниципальных    заданий  получателем бюджетных средств  в  соответствии с   проведенной      оценкой       эффективности и  результативности муниципального   за</t>
    </r>
    <r>
      <rPr>
        <i/>
        <sz val="10"/>
        <rFont val="Times New Roman"/>
        <family val="1"/>
        <charset val="204"/>
      </rPr>
      <t>д</t>
    </r>
    <r>
      <rPr>
        <sz val="10"/>
        <rFont val="Times New Roman"/>
        <family val="1"/>
        <charset val="204"/>
      </rPr>
      <t>ания.   
 Р9=100х(N/п), где:  
N – кол-во выполненных муниципальных заданий за отчетный период; 
п- кол-во муниципальных заданий ГРБС, (представителя ГРБС), ПБС.
(95% и свыше =1, менее 95%=0)</t>
    </r>
  </si>
  <si>
    <t>Р7</t>
  </si>
  <si>
    <t>2.3. Доля        выполненных    мероприятий в муниципальных (ведомственных)  программах от общего количества запланированных.
Р10=100х(N/п), где:  
N – кол-во выполненных мероприятий программ; 
п- общее количество запланированных мероприятий в муниципальных (ведомственных)  программах
(100% = 1; менее 100% =0).</t>
  </si>
  <si>
    <t>2.4. Соблюдение сроков представления утвержденной бюджетной росписи в комитет финансов. (своевременно – 1, несвоевременно - 0)</t>
  </si>
  <si>
    <t>2.5. Соблюдение сроков предоставления Отчета о выполнении муниципального задания.
(своевременно – 1, несвоевременно - 0)</t>
  </si>
  <si>
    <t>2.6. Соблюдение сроков предоставления Отчета об использования субсидии.
(своевременно – 1, несвоевременно - 0)</t>
  </si>
  <si>
    <t>2.7. Соблюдение сроков предоставления Отчета о ходе выполнения муниципальных (ведомственных) программ за отчетный год.
(своевременно – 1, несвоевременно - 0)</t>
  </si>
  <si>
    <t xml:space="preserve"> Р12</t>
  </si>
  <si>
    <t xml:space="preserve"> Р14</t>
  </si>
  <si>
    <t>Р15</t>
  </si>
  <si>
    <t>Р17</t>
  </si>
  <si>
    <t>х</t>
  </si>
  <si>
    <t xml:space="preserve">1.4. Соблюдение  сроков    утверждения      муниципальных (ведомственных)  программ  города, и изменений в муниципальные (ведомственные)  программы города.  
 (своевременно – 1, несвоевременно - 0)        </t>
  </si>
  <si>
    <t>Сумма балльных оценок по показателям Р1-Р19</t>
  </si>
  <si>
    <t>ИТОГОВАЯ бальная оценка по показателям Р1-Р19</t>
  </si>
  <si>
    <t>ИТОГОВАЯ БАЛЛЬНАЯ ОЦЕНКА
 показателей Р1-Р4</t>
  </si>
  <si>
    <t>ИТОГОВАЯ БАЛЛЬНАЯ ОЦЕНКА показателей Р5-Р11</t>
  </si>
  <si>
    <t>ИТОГОВАЯ БАЛЛЬНАЯ ОЦЕНКА показателей Р12-Р14</t>
  </si>
  <si>
    <t>ИТОГОВАЯ БАЛЛЬНАЯ ОЦЕНКА показателей     Р15-Р19</t>
  </si>
  <si>
    <t>Оценка по 6 показателям</t>
  </si>
  <si>
    <t>№ п/п</t>
  </si>
  <si>
    <t>Структурные подразделения администрации осуществляющие переданные государственные полномочия</t>
  </si>
  <si>
    <t xml:space="preserve">управление экономики </t>
  </si>
  <si>
    <t>отдел архитектуры и градостроительства</t>
  </si>
  <si>
    <t>комитет финансов</t>
  </si>
  <si>
    <t>Комитет финансов</t>
  </si>
  <si>
    <t>Оценка по 8 показателям</t>
  </si>
  <si>
    <t>Отдел архитектуры и градостроительства</t>
  </si>
  <si>
    <t>Казенный учреждения</t>
  </si>
  <si>
    <t>Муиципальные казенные учреждения</t>
  </si>
  <si>
    <t>Отдел муниципального контроля</t>
  </si>
  <si>
    <t>сектор ВУС</t>
  </si>
  <si>
    <t xml:space="preserve"> Получатели бюджетных средств города</t>
  </si>
  <si>
    <t xml:space="preserve">Получатели бюджетных средств </t>
  </si>
  <si>
    <t>Средний показатель показатель за 2016 год</t>
  </si>
  <si>
    <t xml:space="preserve">Управление экономики </t>
  </si>
  <si>
    <t>Сводный мониторинг качества финансового менеджмента по итогам 2017 года</t>
  </si>
  <si>
    <t>сектор специальных мероприятий</t>
  </si>
  <si>
    <t xml:space="preserve">управление культуры, спорта и молодежной политике </t>
  </si>
  <si>
    <t>Управление культуры, спорта и молодежной политике</t>
  </si>
  <si>
    <t xml:space="preserve">Управление культуры, спорта и молодежной политике </t>
  </si>
  <si>
    <t>Оценка по 1 показателю</t>
  </si>
  <si>
    <t>Оценка по 2 показателям</t>
  </si>
  <si>
    <t>Оценка по 5 показателям</t>
  </si>
  <si>
    <t>Оценка по 7 показателям</t>
  </si>
  <si>
    <t>Оценка по 9 показателям</t>
  </si>
  <si>
    <t>Сектор специальных мероприятий</t>
  </si>
  <si>
    <t>Рейтинг главных распорядителей (представителей главных распорядителей) бюджетных средств и получателей бюджетных средств города Покачи по уровню качества финансового менеджмента 
за 2017 год</t>
  </si>
  <si>
    <t>Динамика итоговой бальной оценки качества финансового менеджмента по главным распорядителям (представителям главного распорядителя) бюджетных средств, получателям бюджетных средств города Покачи Покачи за 2017 год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</si>
</sst>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A5FBB9"/>
        <bgColor indexed="64"/>
      </patternFill>
    </fill>
    <fill>
      <patternFill patternType="solid">
        <fgColor rgb="FF26DE8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8F725"/>
        <bgColor indexed="64"/>
      </patternFill>
    </fill>
    <fill>
      <patternFill patternType="solid">
        <fgColor rgb="FFF4FB97"/>
        <bgColor indexed="64"/>
      </patternFill>
    </fill>
    <fill>
      <patternFill patternType="solid">
        <fgColor rgb="FFF9FDC3"/>
        <bgColor indexed="64"/>
      </patternFill>
    </fill>
    <fill>
      <patternFill patternType="solid">
        <fgColor rgb="FFCCFFCC"/>
        <bgColor indexed="64"/>
      </patternFill>
    </fill>
  </fills>
  <borders count="2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3" fillId="0" borderId="0" xfId="0" applyFont="1" applyFill="1"/>
    <xf numFmtId="0" fontId="3" fillId="0" borderId="2" xfId="0" applyFont="1" applyFill="1" applyBorder="1"/>
    <xf numFmtId="2" fontId="3" fillId="0" borderId="2" xfId="0" applyNumberFormat="1" applyFont="1" applyFill="1" applyBorder="1"/>
    <xf numFmtId="0" fontId="6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wrapText="1"/>
    </xf>
    <xf numFmtId="0" fontId="6" fillId="7" borderId="2" xfId="0" applyFont="1" applyFill="1" applyBorder="1"/>
    <xf numFmtId="2" fontId="6" fillId="7" borderId="2" xfId="0" applyNumberFormat="1" applyFont="1" applyFill="1" applyBorder="1"/>
    <xf numFmtId="2" fontId="4" fillId="0" borderId="2" xfId="0" applyNumberFormat="1" applyFont="1" applyFill="1" applyBorder="1"/>
    <xf numFmtId="1" fontId="3" fillId="0" borderId="2" xfId="0" applyNumberFormat="1" applyFont="1" applyFill="1" applyBorder="1"/>
    <xf numFmtId="0" fontId="9" fillId="6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/>
    </xf>
    <xf numFmtId="0" fontId="5" fillId="0" borderId="0" xfId="0" applyFont="1" applyFill="1"/>
    <xf numFmtId="0" fontId="10" fillId="0" borderId="0" xfId="0" applyFont="1"/>
    <xf numFmtId="0" fontId="11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11" fillId="0" borderId="0" xfId="0" applyFont="1" applyAlignment="1">
      <alignment vertical="center"/>
    </xf>
    <xf numFmtId="0" fontId="11" fillId="7" borderId="1" xfId="0" applyFont="1" applyFill="1" applyBorder="1" applyAlignment="1">
      <alignment horizontal="center" vertical="center" textRotation="90" wrapText="1"/>
    </xf>
    <xf numFmtId="0" fontId="11" fillId="0" borderId="0" xfId="0" applyFont="1" applyFill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5" fillId="6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11" fillId="9" borderId="1" xfId="0" applyFont="1" applyFill="1" applyBorder="1" applyAlignment="1">
      <alignment horizontal="center" vertical="center" wrapText="1"/>
    </xf>
    <xf numFmtId="0" fontId="11" fillId="0" borderId="0" xfId="0" applyFont="1"/>
    <xf numFmtId="0" fontId="5" fillId="6" borderId="1" xfId="0" applyFont="1" applyFill="1" applyBorder="1" applyAlignment="1">
      <alignment horizontal="center" vertical="center" wrapText="1"/>
    </xf>
    <xf numFmtId="0" fontId="7" fillId="0" borderId="0" xfId="0" applyFont="1"/>
    <xf numFmtId="0" fontId="7" fillId="4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4" fontId="11" fillId="5" borderId="1" xfId="0" applyNumberFormat="1" applyFont="1" applyFill="1" applyBorder="1" applyAlignment="1">
      <alignment horizontal="left" vertical="center" wrapText="1"/>
    </xf>
    <xf numFmtId="4" fontId="5" fillId="0" borderId="0" xfId="0" applyNumberFormat="1" applyFont="1"/>
    <xf numFmtId="4" fontId="7" fillId="3" borderId="1" xfId="0" applyNumberFormat="1" applyFont="1" applyFill="1" applyBorder="1" applyAlignment="1">
      <alignment horizontal="left" vertical="center" wrapText="1"/>
    </xf>
    <xf numFmtId="4" fontId="7" fillId="0" borderId="0" xfId="0" applyNumberFormat="1" applyFont="1"/>
    <xf numFmtId="0" fontId="15" fillId="0" borderId="0" xfId="0" applyFont="1"/>
    <xf numFmtId="0" fontId="14" fillId="0" borderId="0" xfId="0" applyFont="1"/>
    <xf numFmtId="0" fontId="5" fillId="0" borderId="0" xfId="0" applyFont="1" applyAlignment="1">
      <alignment horizontal="left"/>
    </xf>
    <xf numFmtId="2" fontId="5" fillId="0" borderId="0" xfId="0" applyNumberFormat="1" applyFont="1"/>
    <xf numFmtId="0" fontId="12" fillId="0" borderId="0" xfId="0" applyFont="1" applyBorder="1" applyAlignment="1">
      <alignment horizontal="center" wrapText="1"/>
    </xf>
    <xf numFmtId="0" fontId="3" fillId="7" borderId="2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right"/>
    </xf>
    <xf numFmtId="0" fontId="3" fillId="0" borderId="2" xfId="0" applyFont="1" applyFill="1" applyBorder="1" applyAlignment="1">
      <alignment horizontal="right"/>
    </xf>
    <xf numFmtId="0" fontId="3" fillId="0" borderId="2" xfId="0" applyFont="1" applyFill="1" applyBorder="1" applyAlignment="1">
      <alignment horizontal="center" vertical="center"/>
    </xf>
    <xf numFmtId="2" fontId="3" fillId="0" borderId="0" xfId="0" applyNumberFormat="1" applyFont="1" applyFill="1"/>
    <xf numFmtId="2" fontId="6" fillId="0" borderId="0" xfId="0" applyNumberFormat="1" applyFont="1" applyFill="1"/>
    <xf numFmtId="0" fontId="4" fillId="0" borderId="0" xfId="0" applyFont="1" applyFill="1" applyAlignment="1">
      <alignment horizontal="right"/>
    </xf>
    <xf numFmtId="2" fontId="4" fillId="0" borderId="0" xfId="0" applyNumberFormat="1" applyFont="1" applyFill="1"/>
    <xf numFmtId="0" fontId="4" fillId="0" borderId="0" xfId="0" applyFont="1" applyFill="1"/>
    <xf numFmtId="2" fontId="7" fillId="4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11" fillId="6" borderId="12" xfId="0" applyFont="1" applyFill="1" applyBorder="1" applyAlignment="1">
      <alignment horizontal="center" vertical="center"/>
    </xf>
    <xf numFmtId="0" fontId="11" fillId="9" borderId="12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7" fillId="9" borderId="12" xfId="0" applyFont="1" applyFill="1" applyBorder="1" applyAlignment="1">
      <alignment horizontal="center" vertical="center"/>
    </xf>
    <xf numFmtId="4" fontId="11" fillId="5" borderId="12" xfId="0" applyNumberFormat="1" applyFont="1" applyFill="1" applyBorder="1" applyAlignment="1">
      <alignment horizontal="center" vertical="center"/>
    </xf>
    <xf numFmtId="4" fontId="7" fillId="3" borderId="12" xfId="0" applyNumberFormat="1" applyFont="1" applyFill="1" applyBorder="1" applyAlignment="1">
      <alignment horizontal="center" vertical="center"/>
    </xf>
    <xf numFmtId="0" fontId="7" fillId="11" borderId="14" xfId="0" applyFont="1" applyFill="1" applyBorder="1" applyAlignment="1">
      <alignment horizontal="center" vertical="center"/>
    </xf>
    <xf numFmtId="0" fontId="7" fillId="11" borderId="15" xfId="0" applyFont="1" applyFill="1" applyBorder="1" applyAlignment="1">
      <alignment horizontal="left" vertical="center" wrapText="1"/>
    </xf>
    <xf numFmtId="0" fontId="11" fillId="6" borderId="16" xfId="0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left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11" fillId="8" borderId="18" xfId="0" applyFont="1" applyFill="1" applyBorder="1" applyAlignment="1">
      <alignment horizontal="center" vertical="center"/>
    </xf>
    <xf numFmtId="0" fontId="11" fillId="2" borderId="21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/>
    <xf numFmtId="0" fontId="3" fillId="0" borderId="2" xfId="0" applyFont="1" applyFill="1" applyBorder="1" applyAlignment="1"/>
    <xf numFmtId="0" fontId="11" fillId="9" borderId="1" xfId="0" applyFont="1" applyFill="1" applyBorder="1" applyAlignment="1">
      <alignment horizontal="right" vertical="center" wrapText="1"/>
    </xf>
    <xf numFmtId="2" fontId="7" fillId="4" borderId="1" xfId="0" applyNumberFormat="1" applyFont="1" applyFill="1" applyBorder="1" applyAlignment="1">
      <alignment horizontal="right" vertical="center" wrapText="1"/>
    </xf>
    <xf numFmtId="2" fontId="7" fillId="4" borderId="1" xfId="0" applyNumberFormat="1" applyFont="1" applyFill="1" applyBorder="1" applyAlignment="1">
      <alignment horizontal="right" vertical="center"/>
    </xf>
    <xf numFmtId="0" fontId="11" fillId="0" borderId="1" xfId="0" applyFont="1" applyBorder="1" applyAlignment="1">
      <alignment horizontal="right" vertical="center" wrapText="1"/>
    </xf>
    <xf numFmtId="3" fontId="5" fillId="0" borderId="1" xfId="0" applyNumberFormat="1" applyFont="1" applyFill="1" applyBorder="1" applyAlignment="1">
      <alignment horizontal="right" vertical="center"/>
    </xf>
    <xf numFmtId="4" fontId="11" fillId="5" borderId="1" xfId="0" applyNumberFormat="1" applyFont="1" applyFill="1" applyBorder="1" applyAlignment="1">
      <alignment horizontal="right" vertical="center" wrapText="1"/>
    </xf>
    <xf numFmtId="4" fontId="11" fillId="5" borderId="1" xfId="0" applyNumberFormat="1" applyFont="1" applyFill="1" applyBorder="1" applyAlignment="1">
      <alignment horizontal="right" vertical="center"/>
    </xf>
    <xf numFmtId="4" fontId="7" fillId="3" borderId="1" xfId="0" applyNumberFormat="1" applyFont="1" applyFill="1" applyBorder="1" applyAlignment="1">
      <alignment horizontal="right" vertical="center" wrapText="1"/>
    </xf>
    <xf numFmtId="4" fontId="7" fillId="3" borderId="1" xfId="0" applyNumberFormat="1" applyFont="1" applyFill="1" applyBorder="1" applyAlignment="1">
      <alignment horizontal="right" vertical="center"/>
    </xf>
    <xf numFmtId="0" fontId="7" fillId="11" borderId="15" xfId="0" applyFont="1" applyFill="1" applyBorder="1" applyAlignment="1">
      <alignment horizontal="right" vertical="center" wrapText="1"/>
    </xf>
    <xf numFmtId="0" fontId="11" fillId="9" borderId="1" xfId="0" applyFont="1" applyFill="1" applyBorder="1" applyAlignment="1">
      <alignment horizontal="right" vertical="center"/>
    </xf>
    <xf numFmtId="0" fontId="11" fillId="9" borderId="13" xfId="0" applyFont="1" applyFill="1" applyBorder="1" applyAlignment="1">
      <alignment horizontal="right" vertical="center"/>
    </xf>
    <xf numFmtId="0" fontId="11" fillId="2" borderId="21" xfId="0" applyFont="1" applyFill="1" applyBorder="1" applyAlignment="1">
      <alignment horizontal="right" vertical="center" wrapText="1"/>
    </xf>
    <xf numFmtId="0" fontId="11" fillId="2" borderId="15" xfId="0" applyFont="1" applyFill="1" applyBorder="1" applyAlignment="1">
      <alignment horizontal="right" vertical="center" wrapText="1"/>
    </xf>
    <xf numFmtId="1" fontId="11" fillId="2" borderId="15" xfId="0" applyNumberFormat="1" applyFont="1" applyFill="1" applyBorder="1" applyAlignment="1">
      <alignment horizontal="right" vertical="center"/>
    </xf>
    <xf numFmtId="2" fontId="7" fillId="4" borderId="1" xfId="0" applyNumberFormat="1" applyFont="1" applyFill="1" applyBorder="1" applyAlignment="1">
      <alignment vertical="center"/>
    </xf>
    <xf numFmtId="0" fontId="5" fillId="6" borderId="3" xfId="0" applyFont="1" applyFill="1" applyBorder="1" applyAlignment="1">
      <alignment horizontal="right" vertical="center"/>
    </xf>
    <xf numFmtId="0" fontId="5" fillId="6" borderId="3" xfId="0" applyNumberFormat="1" applyFont="1" applyFill="1" applyBorder="1" applyAlignment="1">
      <alignment horizontal="right" vertical="center"/>
    </xf>
    <xf numFmtId="0" fontId="5" fillId="6" borderId="17" xfId="0" applyFont="1" applyFill="1" applyBorder="1" applyAlignment="1">
      <alignment horizontal="right" vertical="center"/>
    </xf>
    <xf numFmtId="4" fontId="5" fillId="6" borderId="1" xfId="0" applyNumberFormat="1" applyFont="1" applyFill="1" applyBorder="1" applyAlignment="1">
      <alignment horizontal="right" vertical="center"/>
    </xf>
    <xf numFmtId="0" fontId="5" fillId="6" borderId="1" xfId="0" applyFont="1" applyFill="1" applyBorder="1" applyAlignment="1">
      <alignment horizontal="right" vertical="center"/>
    </xf>
    <xf numFmtId="0" fontId="5" fillId="6" borderId="1" xfId="0" applyNumberFormat="1" applyFont="1" applyFill="1" applyBorder="1" applyAlignment="1">
      <alignment horizontal="right" vertical="center"/>
    </xf>
    <xf numFmtId="0" fontId="5" fillId="6" borderId="13" xfId="0" applyFont="1" applyFill="1" applyBorder="1" applyAlignment="1">
      <alignment horizontal="right" vertical="center"/>
    </xf>
    <xf numFmtId="0" fontId="11" fillId="9" borderId="1" xfId="0" applyFont="1" applyFill="1" applyBorder="1" applyAlignment="1">
      <alignment vertical="center"/>
    </xf>
    <xf numFmtId="0" fontId="11" fillId="9" borderId="13" xfId="0" applyFont="1" applyFill="1" applyBorder="1" applyAlignment="1">
      <alignment vertical="center"/>
    </xf>
    <xf numFmtId="3" fontId="11" fillId="9" borderId="1" xfId="0" applyNumberFormat="1" applyFont="1" applyFill="1" applyBorder="1" applyAlignment="1">
      <alignment horizontal="right" vertical="center"/>
    </xf>
    <xf numFmtId="3" fontId="11" fillId="9" borderId="13" xfId="0" applyNumberFormat="1" applyFont="1" applyFill="1" applyBorder="1" applyAlignment="1">
      <alignment horizontal="right" vertical="center"/>
    </xf>
    <xf numFmtId="1" fontId="11" fillId="2" borderId="21" xfId="0" applyNumberFormat="1" applyFont="1" applyFill="1" applyBorder="1" applyAlignment="1">
      <alignment horizontal="right" vertical="center"/>
    </xf>
    <xf numFmtId="2" fontId="4" fillId="0" borderId="2" xfId="0" applyNumberFormat="1" applyFont="1" applyFill="1" applyBorder="1" applyAlignment="1">
      <alignment horizontal="right"/>
    </xf>
    <xf numFmtId="0" fontId="12" fillId="0" borderId="0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11" fillId="6" borderId="16" xfId="0" applyFont="1" applyFill="1" applyBorder="1" applyAlignment="1">
      <alignment horizontal="center" vertical="center"/>
    </xf>
    <xf numFmtId="0" fontId="6" fillId="7" borderId="2" xfId="0" applyFont="1" applyFill="1" applyBorder="1" applyAlignment="1">
      <alignment horizontal="center" vertical="center" wrapText="1"/>
    </xf>
    <xf numFmtId="3" fontId="5" fillId="6" borderId="1" xfId="0" applyNumberFormat="1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center" wrapText="1"/>
    </xf>
    <xf numFmtId="0" fontId="11" fillId="8" borderId="16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3" fillId="13" borderId="2" xfId="0" applyFont="1" applyFill="1" applyBorder="1" applyAlignment="1">
      <alignment horizontal="center"/>
    </xf>
    <xf numFmtId="0" fontId="1" fillId="13" borderId="2" xfId="0" applyFont="1" applyFill="1" applyBorder="1" applyAlignment="1">
      <alignment horizontal="left" vertical="center" wrapText="1"/>
    </xf>
    <xf numFmtId="0" fontId="6" fillId="13" borderId="2" xfId="0" applyFont="1" applyFill="1" applyBorder="1"/>
    <xf numFmtId="4" fontId="16" fillId="13" borderId="2" xfId="0" applyNumberFormat="1" applyFont="1" applyFill="1" applyBorder="1" applyAlignment="1">
      <alignment horizontal="right"/>
    </xf>
    <xf numFmtId="2" fontId="4" fillId="0" borderId="2" xfId="0" applyNumberFormat="1" applyFont="1" applyFill="1" applyBorder="1" applyAlignment="1"/>
    <xf numFmtId="0" fontId="3" fillId="0" borderId="0" xfId="0" applyFont="1" applyFill="1" applyAlignment="1">
      <alignment wrapText="1"/>
    </xf>
    <xf numFmtId="0" fontId="17" fillId="6" borderId="1" xfId="0" applyFont="1" applyFill="1" applyBorder="1" applyAlignment="1">
      <alignment horizontal="right" vertical="center"/>
    </xf>
    <xf numFmtId="0" fontId="11" fillId="7" borderId="13" xfId="0" applyFont="1" applyFill="1" applyBorder="1" applyAlignment="1">
      <alignment horizontal="center" vertical="center" textRotation="90" wrapText="1"/>
    </xf>
    <xf numFmtId="1" fontId="7" fillId="11" borderId="15" xfId="0" applyNumberFormat="1" applyFont="1" applyFill="1" applyBorder="1" applyAlignment="1">
      <alignment horizontal="right" vertical="center" wrapText="1"/>
    </xf>
    <xf numFmtId="4" fontId="3" fillId="0" borderId="2" xfId="0" applyNumberFormat="1" applyFont="1" applyFill="1" applyBorder="1" applyAlignment="1">
      <alignment horizontal="right"/>
    </xf>
    <xf numFmtId="0" fontId="13" fillId="8" borderId="19" xfId="0" applyFont="1" applyFill="1" applyBorder="1" applyAlignment="1">
      <alignment horizontal="center" vertical="center"/>
    </xf>
    <xf numFmtId="0" fontId="13" fillId="8" borderId="20" xfId="0" applyFont="1" applyFill="1" applyBorder="1" applyAlignment="1">
      <alignment horizontal="center" vertical="center"/>
    </xf>
    <xf numFmtId="0" fontId="11" fillId="6" borderId="22" xfId="0" applyFont="1" applyFill="1" applyBorder="1" applyAlignment="1">
      <alignment horizontal="center" vertical="center"/>
    </xf>
    <xf numFmtId="0" fontId="11" fillId="6" borderId="16" xfId="0" applyFont="1" applyFill="1" applyBorder="1" applyAlignment="1">
      <alignment horizontal="center" vertical="center"/>
    </xf>
    <xf numFmtId="0" fontId="11" fillId="7" borderId="9" xfId="0" applyFont="1" applyFill="1" applyBorder="1" applyAlignment="1">
      <alignment horizontal="center" vertical="center" wrapText="1"/>
    </xf>
    <xf numFmtId="0" fontId="11" fillId="7" borderId="12" xfId="0" applyFont="1" applyFill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wrapText="1"/>
    </xf>
    <xf numFmtId="0" fontId="11" fillId="7" borderId="11" xfId="0" applyFont="1" applyFill="1" applyBorder="1" applyAlignment="1">
      <alignment horizontal="center" vertical="center" wrapText="1"/>
    </xf>
    <xf numFmtId="0" fontId="13" fillId="8" borderId="3" xfId="0" applyFont="1" applyFill="1" applyBorder="1" applyAlignment="1">
      <alignment horizontal="center"/>
    </xf>
    <xf numFmtId="0" fontId="13" fillId="8" borderId="17" xfId="0" applyFont="1" applyFill="1" applyBorder="1" applyAlignment="1">
      <alignment horizontal="center"/>
    </xf>
    <xf numFmtId="0" fontId="8" fillId="12" borderId="4" xfId="0" applyFont="1" applyFill="1" applyBorder="1" applyAlignment="1">
      <alignment horizontal="center"/>
    </xf>
    <xf numFmtId="0" fontId="8" fillId="12" borderId="5" xfId="0" applyFont="1" applyFill="1" applyBorder="1" applyAlignment="1">
      <alignment horizontal="center"/>
    </xf>
    <xf numFmtId="0" fontId="8" fillId="12" borderId="6" xfId="0" applyFont="1" applyFill="1" applyBorder="1" applyAlignment="1">
      <alignment horizontal="center"/>
    </xf>
    <xf numFmtId="0" fontId="6" fillId="13" borderId="4" xfId="0" applyFont="1" applyFill="1" applyBorder="1" applyAlignment="1">
      <alignment horizontal="center" vertical="center" wrapText="1"/>
    </xf>
    <xf numFmtId="0" fontId="6" fillId="13" borderId="5" xfId="0" applyFont="1" applyFill="1" applyBorder="1" applyAlignment="1">
      <alignment horizontal="center" vertical="center" wrapText="1"/>
    </xf>
    <xf numFmtId="0" fontId="6" fillId="13" borderId="6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6" fillId="13" borderId="7" xfId="0" applyFont="1" applyFill="1" applyBorder="1" applyAlignment="1">
      <alignment horizontal="center" vertical="center" wrapText="1"/>
    </xf>
    <xf numFmtId="0" fontId="16" fillId="13" borderId="8" xfId="0" applyFont="1" applyFill="1" applyBorder="1" applyAlignment="1">
      <alignment horizontal="center" vertical="center" wrapText="1"/>
    </xf>
    <xf numFmtId="0" fontId="3" fillId="13" borderId="7" xfId="0" applyFont="1" applyFill="1" applyBorder="1" applyAlignment="1">
      <alignment horizontal="center" vertical="center" wrapText="1"/>
    </xf>
    <xf numFmtId="0" fontId="3" fillId="13" borderId="8" xfId="0" applyFont="1" applyFill="1" applyBorder="1" applyAlignment="1">
      <alignment horizontal="center" vertical="center" wrapText="1"/>
    </xf>
    <xf numFmtId="0" fontId="6" fillId="13" borderId="7" xfId="0" applyFont="1" applyFill="1" applyBorder="1" applyAlignment="1">
      <alignment horizontal="center" vertical="center" wrapText="1"/>
    </xf>
    <xf numFmtId="0" fontId="6" fillId="13" borderId="8" xfId="0" applyFont="1" applyFill="1" applyBorder="1" applyAlignment="1">
      <alignment horizontal="center" vertical="center" wrapText="1"/>
    </xf>
    <xf numFmtId="0" fontId="1" fillId="7" borderId="2" xfId="0" applyFont="1" applyFill="1" applyBorder="1" applyAlignment="1">
      <alignment horizontal="left" vertical="center" wrapText="1"/>
    </xf>
    <xf numFmtId="0" fontId="6" fillId="9" borderId="2" xfId="0" applyFont="1" applyFill="1" applyBorder="1" applyAlignment="1">
      <alignment horizontal="center" vertical="center"/>
    </xf>
    <xf numFmtId="0" fontId="6" fillId="9" borderId="2" xfId="0" applyFont="1" applyFill="1" applyBorder="1" applyAlignment="1">
      <alignment horizontal="center"/>
    </xf>
    <xf numFmtId="0" fontId="8" fillId="10" borderId="2" xfId="0" applyFont="1" applyFill="1" applyBorder="1" applyAlignment="1">
      <alignment horizontal="center"/>
    </xf>
    <xf numFmtId="0" fontId="6" fillId="7" borderId="2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A5FBB9"/>
      <color rgb="FFCCFFFF"/>
      <color rgb="FFCCFFCC"/>
      <color rgb="FFB4ECDD"/>
      <color rgb="FF99FFCC"/>
      <color rgb="FFF9FDC3"/>
      <color rgb="FF26DE86"/>
      <color rgb="FFFFFFCC"/>
      <color rgb="FFE8F725"/>
      <color rgb="FFF4FB9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52"/>
  <sheetViews>
    <sheetView tabSelected="1" zoomScaleNormal="100" workbookViewId="0">
      <pane xSplit="3" ySplit="5" topLeftCell="D6" activePane="bottomRight" state="frozen"/>
      <selection pane="topRight" activeCell="D1" sqref="D1"/>
      <selection pane="bottomLeft" activeCell="A4" sqref="A4"/>
      <selection pane="bottomRight" activeCell="O9" sqref="O9"/>
    </sheetView>
  </sheetViews>
  <sheetFormatPr defaultRowHeight="15"/>
  <cols>
    <col min="1" max="1" width="5.28515625" style="18" customWidth="1"/>
    <col min="2" max="2" width="39.5703125" style="19" customWidth="1"/>
    <col min="3" max="3" width="24" style="20" customWidth="1"/>
    <col min="4" max="4" width="14.28515625" style="19" customWidth="1"/>
    <col min="5" max="5" width="9.140625" style="21" customWidth="1"/>
    <col min="6" max="6" width="8.140625" style="19" customWidth="1"/>
    <col min="7" max="7" width="7.5703125" style="19" customWidth="1"/>
    <col min="8" max="8" width="6.85546875" style="19" customWidth="1"/>
    <col min="9" max="9" width="6.42578125" style="19" customWidth="1"/>
    <col min="10" max="10" width="6.28515625" style="19" customWidth="1"/>
    <col min="11" max="14" width="6.5703125" style="19" customWidth="1"/>
    <col min="15" max="16" width="6.7109375" style="19" customWidth="1"/>
    <col min="17" max="17" width="6.42578125" style="19" customWidth="1"/>
    <col min="18" max="18" width="7.42578125" style="19" customWidth="1"/>
    <col min="19" max="20" width="6.42578125" style="19" customWidth="1"/>
    <col min="21" max="22" width="6.28515625" style="19" customWidth="1"/>
    <col min="23" max="23" width="7.28515625" style="19" customWidth="1"/>
    <col min="24" max="24" width="8" style="19" customWidth="1"/>
    <col min="25" max="25" width="6.42578125" style="19" customWidth="1"/>
    <col min="26" max="26" width="7.7109375" style="19" customWidth="1"/>
    <col min="27" max="27" width="9.140625" style="17"/>
    <col min="28" max="16384" width="9.140625" style="19"/>
  </cols>
  <sheetData>
    <row r="1" spans="1:26">
      <c r="Y1" s="22" t="s">
        <v>76</v>
      </c>
      <c r="Z1" s="22"/>
    </row>
    <row r="2" spans="1:26" ht="18.75" customHeight="1">
      <c r="B2" s="133" t="s">
        <v>130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/>
      <c r="U2" s="133"/>
      <c r="V2" s="133"/>
      <c r="W2" s="133"/>
      <c r="X2" s="133"/>
      <c r="Y2" s="133"/>
      <c r="Z2" s="133"/>
    </row>
    <row r="3" spans="1:26" ht="18.75" customHeight="1">
      <c r="B3" s="43"/>
      <c r="C3" s="43"/>
      <c r="D3" s="43"/>
      <c r="E3" s="43"/>
      <c r="F3" s="43"/>
      <c r="G3" s="43"/>
      <c r="H3" s="43"/>
      <c r="I3" s="43"/>
      <c r="J3" s="43"/>
      <c r="K3" s="43"/>
      <c r="L3" s="105"/>
      <c r="M3" s="105"/>
      <c r="N3" s="105"/>
      <c r="O3" s="43"/>
      <c r="P3" s="104"/>
      <c r="Q3" s="43"/>
      <c r="R3" s="43"/>
      <c r="S3" s="43"/>
      <c r="T3" s="105"/>
      <c r="U3" s="43"/>
      <c r="V3" s="105"/>
      <c r="W3" s="43"/>
      <c r="X3" s="43"/>
      <c r="Y3" s="43"/>
      <c r="Z3" s="43"/>
    </row>
    <row r="4" spans="1:26" s="23" customFormat="1" ht="51.75" customHeight="1">
      <c r="A4" s="129" t="s">
        <v>0</v>
      </c>
      <c r="B4" s="131" t="s">
        <v>1</v>
      </c>
      <c r="C4" s="131" t="s">
        <v>2</v>
      </c>
      <c r="D4" s="131" t="s">
        <v>52</v>
      </c>
      <c r="E4" s="131"/>
      <c r="F4" s="131"/>
      <c r="G4" s="131"/>
      <c r="H4" s="131" t="s">
        <v>115</v>
      </c>
      <c r="I4" s="131"/>
      <c r="J4" s="131"/>
      <c r="K4" s="131"/>
      <c r="L4" s="131" t="s">
        <v>123</v>
      </c>
      <c r="M4" s="131"/>
      <c r="N4" s="131"/>
      <c r="O4" s="131" t="s">
        <v>67</v>
      </c>
      <c r="P4" s="131"/>
      <c r="Q4" s="131"/>
      <c r="R4" s="131"/>
      <c r="S4" s="131"/>
      <c r="T4" s="131"/>
      <c r="U4" s="131"/>
      <c r="V4" s="131"/>
      <c r="W4" s="131"/>
      <c r="X4" s="131"/>
      <c r="Y4" s="131"/>
      <c r="Z4" s="134"/>
    </row>
    <row r="5" spans="1:26" s="25" customFormat="1" ht="140.25" customHeight="1">
      <c r="A5" s="130"/>
      <c r="B5" s="132"/>
      <c r="C5" s="132"/>
      <c r="D5" s="24" t="s">
        <v>34</v>
      </c>
      <c r="E5" s="24" t="s">
        <v>132</v>
      </c>
      <c r="F5" s="24" t="s">
        <v>35</v>
      </c>
      <c r="G5" s="24" t="s">
        <v>40</v>
      </c>
      <c r="H5" s="24" t="s">
        <v>36</v>
      </c>
      <c r="I5" s="24" t="s">
        <v>125</v>
      </c>
      <c r="J5" s="24" t="s">
        <v>38</v>
      </c>
      <c r="K5" s="24" t="s">
        <v>78</v>
      </c>
      <c r="L5" s="24" t="s">
        <v>39</v>
      </c>
      <c r="M5" s="24" t="s">
        <v>31</v>
      </c>
      <c r="N5" s="24" t="s">
        <v>77</v>
      </c>
      <c r="O5" s="24" t="s">
        <v>116</v>
      </c>
      <c r="P5" s="24" t="s">
        <v>118</v>
      </c>
      <c r="Q5" s="24" t="s">
        <v>131</v>
      </c>
      <c r="R5" s="24" t="s">
        <v>124</v>
      </c>
      <c r="S5" s="24" t="s">
        <v>37</v>
      </c>
      <c r="T5" s="24" t="s">
        <v>32</v>
      </c>
      <c r="U5" s="24" t="s">
        <v>68</v>
      </c>
      <c r="V5" s="24" t="s">
        <v>30</v>
      </c>
      <c r="W5" s="24" t="s">
        <v>29</v>
      </c>
      <c r="X5" s="24" t="s">
        <v>117</v>
      </c>
      <c r="Y5" s="24" t="s">
        <v>33</v>
      </c>
      <c r="Z5" s="122" t="s">
        <v>69</v>
      </c>
    </row>
    <row r="6" spans="1:26" s="26" customFormat="1" ht="12.75">
      <c r="A6" s="112">
        <v>1</v>
      </c>
      <c r="B6" s="113">
        <v>2</v>
      </c>
      <c r="C6" s="113">
        <v>3</v>
      </c>
      <c r="D6" s="113">
        <v>4</v>
      </c>
      <c r="E6" s="113">
        <v>5</v>
      </c>
      <c r="F6" s="113">
        <v>7</v>
      </c>
      <c r="G6" s="113">
        <v>8</v>
      </c>
      <c r="H6" s="113">
        <v>9</v>
      </c>
      <c r="I6" s="113">
        <v>10</v>
      </c>
      <c r="J6" s="113">
        <v>11</v>
      </c>
      <c r="K6" s="113">
        <v>13</v>
      </c>
      <c r="L6" s="113">
        <v>14</v>
      </c>
      <c r="M6" s="113">
        <v>15</v>
      </c>
      <c r="N6" s="113">
        <v>16</v>
      </c>
      <c r="O6" s="113">
        <v>18</v>
      </c>
      <c r="P6" s="113">
        <v>19</v>
      </c>
      <c r="Q6" s="113">
        <v>20</v>
      </c>
      <c r="R6" s="113">
        <v>21</v>
      </c>
      <c r="S6" s="113">
        <v>22</v>
      </c>
      <c r="T6" s="113">
        <v>23</v>
      </c>
      <c r="U6" s="113">
        <v>24</v>
      </c>
      <c r="V6" s="113">
        <v>25</v>
      </c>
      <c r="W6" s="113">
        <v>26</v>
      </c>
      <c r="X6" s="113">
        <v>27</v>
      </c>
      <c r="Y6" s="113">
        <v>28</v>
      </c>
      <c r="Z6" s="114">
        <v>29</v>
      </c>
    </row>
    <row r="7" spans="1:26" ht="15.75">
      <c r="A7" s="110"/>
      <c r="B7" s="135" t="s">
        <v>9</v>
      </c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135"/>
      <c r="P7" s="135"/>
      <c r="Q7" s="135"/>
      <c r="R7" s="135"/>
      <c r="S7" s="135"/>
      <c r="T7" s="135"/>
      <c r="U7" s="135"/>
      <c r="V7" s="135"/>
      <c r="W7" s="135"/>
      <c r="X7" s="135"/>
      <c r="Y7" s="135"/>
      <c r="Z7" s="136"/>
    </row>
    <row r="8" spans="1:26" s="28" customFormat="1" ht="44.25" customHeight="1">
      <c r="A8" s="106" t="s">
        <v>3</v>
      </c>
      <c r="B8" s="67" t="s">
        <v>41</v>
      </c>
      <c r="C8" s="68" t="s">
        <v>79</v>
      </c>
      <c r="D8" s="91">
        <v>1</v>
      </c>
      <c r="E8" s="91">
        <v>1</v>
      </c>
      <c r="F8" s="91">
        <v>1</v>
      </c>
      <c r="G8" s="91">
        <v>1</v>
      </c>
      <c r="H8" s="91">
        <v>1</v>
      </c>
      <c r="I8" s="91">
        <v>1</v>
      </c>
      <c r="J8" s="91">
        <v>1</v>
      </c>
      <c r="K8" s="91">
        <v>1</v>
      </c>
      <c r="L8" s="91">
        <v>1</v>
      </c>
      <c r="M8" s="91">
        <v>1</v>
      </c>
      <c r="N8" s="91">
        <v>1</v>
      </c>
      <c r="O8" s="91">
        <v>1</v>
      </c>
      <c r="P8" s="91">
        <v>1</v>
      </c>
      <c r="Q8" s="91">
        <v>1</v>
      </c>
      <c r="R8" s="95">
        <v>0</v>
      </c>
      <c r="S8" s="91">
        <v>1</v>
      </c>
      <c r="T8" s="91">
        <v>1</v>
      </c>
      <c r="U8" s="91">
        <v>1</v>
      </c>
      <c r="V8" s="91">
        <v>0</v>
      </c>
      <c r="W8" s="91">
        <v>1</v>
      </c>
      <c r="X8" s="91">
        <v>0</v>
      </c>
      <c r="Y8" s="91">
        <v>1</v>
      </c>
      <c r="Z8" s="93">
        <v>1</v>
      </c>
    </row>
    <row r="9" spans="1:26" ht="75.75" customHeight="1">
      <c r="A9" s="57" t="s">
        <v>4</v>
      </c>
      <c r="B9" s="27" t="s">
        <v>91</v>
      </c>
      <c r="C9" s="14" t="s">
        <v>42</v>
      </c>
      <c r="D9" s="95">
        <v>1</v>
      </c>
      <c r="E9" s="95">
        <v>1</v>
      </c>
      <c r="F9" s="95">
        <v>1</v>
      </c>
      <c r="G9" s="95">
        <v>1</v>
      </c>
      <c r="H9" s="95" t="s">
        <v>105</v>
      </c>
      <c r="I9" s="95">
        <v>1</v>
      </c>
      <c r="J9" s="95" t="s">
        <v>105</v>
      </c>
      <c r="K9" s="95" t="s">
        <v>105</v>
      </c>
      <c r="L9" s="95" t="s">
        <v>105</v>
      </c>
      <c r="M9" s="95" t="s">
        <v>105</v>
      </c>
      <c r="N9" s="95" t="s">
        <v>105</v>
      </c>
      <c r="O9" s="95" t="s">
        <v>105</v>
      </c>
      <c r="P9" s="95" t="s">
        <v>105</v>
      </c>
      <c r="Q9" s="95">
        <v>1</v>
      </c>
      <c r="R9" s="95" t="s">
        <v>105</v>
      </c>
      <c r="S9" s="95">
        <v>1</v>
      </c>
      <c r="T9" s="95" t="s">
        <v>105</v>
      </c>
      <c r="U9" s="95" t="s">
        <v>105</v>
      </c>
      <c r="V9" s="95" t="s">
        <v>105</v>
      </c>
      <c r="W9" s="95" t="s">
        <v>105</v>
      </c>
      <c r="X9" s="95" t="s">
        <v>105</v>
      </c>
      <c r="Y9" s="95" t="s">
        <v>105</v>
      </c>
      <c r="Z9" s="97" t="s">
        <v>105</v>
      </c>
    </row>
    <row r="10" spans="1:26" ht="57.75" customHeight="1">
      <c r="A10" s="57" t="s">
        <v>5</v>
      </c>
      <c r="B10" s="27" t="s">
        <v>92</v>
      </c>
      <c r="C10" s="14" t="s">
        <v>53</v>
      </c>
      <c r="D10" s="95">
        <v>1</v>
      </c>
      <c r="E10" s="95">
        <v>1</v>
      </c>
      <c r="F10" s="95">
        <v>1</v>
      </c>
      <c r="G10" s="95">
        <v>1</v>
      </c>
      <c r="H10" s="95" t="s">
        <v>105</v>
      </c>
      <c r="I10" s="95">
        <v>1</v>
      </c>
      <c r="J10" s="95" t="s">
        <v>105</v>
      </c>
      <c r="K10" s="95" t="s">
        <v>105</v>
      </c>
      <c r="L10" s="95" t="s">
        <v>105</v>
      </c>
      <c r="M10" s="95" t="s">
        <v>105</v>
      </c>
      <c r="N10" s="95" t="s">
        <v>105</v>
      </c>
      <c r="O10" s="95" t="s">
        <v>105</v>
      </c>
      <c r="P10" s="95" t="s">
        <v>105</v>
      </c>
      <c r="Q10" s="95">
        <v>1</v>
      </c>
      <c r="R10" s="95" t="s">
        <v>105</v>
      </c>
      <c r="S10" s="95">
        <v>1</v>
      </c>
      <c r="T10" s="95" t="s">
        <v>105</v>
      </c>
      <c r="U10" s="95" t="s">
        <v>105</v>
      </c>
      <c r="V10" s="95" t="s">
        <v>105</v>
      </c>
      <c r="W10" s="95" t="s">
        <v>105</v>
      </c>
      <c r="X10" s="95" t="s">
        <v>105</v>
      </c>
      <c r="Y10" s="95" t="s">
        <v>105</v>
      </c>
      <c r="Z10" s="97" t="s">
        <v>105</v>
      </c>
    </row>
    <row r="11" spans="1:26" ht="78.75" customHeight="1">
      <c r="A11" s="57" t="s">
        <v>6</v>
      </c>
      <c r="B11" s="27" t="s">
        <v>106</v>
      </c>
      <c r="C11" s="14" t="s">
        <v>90</v>
      </c>
      <c r="D11" s="95">
        <v>1</v>
      </c>
      <c r="E11" s="95">
        <v>1</v>
      </c>
      <c r="F11" s="95">
        <v>1</v>
      </c>
      <c r="G11" s="95" t="s">
        <v>105</v>
      </c>
      <c r="H11" s="95" t="s">
        <v>105</v>
      </c>
      <c r="I11" s="95" t="s">
        <v>105</v>
      </c>
      <c r="J11" s="95" t="s">
        <v>105</v>
      </c>
      <c r="K11" s="95" t="s">
        <v>105</v>
      </c>
      <c r="L11" s="95" t="s">
        <v>105</v>
      </c>
      <c r="M11" s="95" t="s">
        <v>105</v>
      </c>
      <c r="N11" s="95" t="s">
        <v>105</v>
      </c>
      <c r="O11" s="95">
        <v>1</v>
      </c>
      <c r="P11" s="95" t="s">
        <v>105</v>
      </c>
      <c r="Q11" s="95" t="s">
        <v>105</v>
      </c>
      <c r="R11" s="95" t="s">
        <v>105</v>
      </c>
      <c r="S11" s="95" t="s">
        <v>105</v>
      </c>
      <c r="T11" s="95" t="s">
        <v>105</v>
      </c>
      <c r="U11" s="95">
        <v>1</v>
      </c>
      <c r="V11" s="95">
        <v>1</v>
      </c>
      <c r="W11" s="95">
        <v>1</v>
      </c>
      <c r="X11" s="95">
        <v>1</v>
      </c>
      <c r="Y11" s="95">
        <v>1</v>
      </c>
      <c r="Z11" s="97">
        <v>1</v>
      </c>
    </row>
    <row r="12" spans="1:26" s="30" customFormat="1" ht="12.75">
      <c r="A12" s="58"/>
      <c r="B12" s="29" t="s">
        <v>46</v>
      </c>
      <c r="C12" s="75"/>
      <c r="D12" s="98">
        <f t="shared" ref="D12:K12" si="0">SUM(D8:D11)</f>
        <v>4</v>
      </c>
      <c r="E12" s="98">
        <f>SUM(E8:E11)</f>
        <v>4</v>
      </c>
      <c r="F12" s="98">
        <f t="shared" si="0"/>
        <v>4</v>
      </c>
      <c r="G12" s="98">
        <f t="shared" ref="G12" si="1">SUM(G8:G11)</f>
        <v>3</v>
      </c>
      <c r="H12" s="98">
        <f t="shared" si="0"/>
        <v>1</v>
      </c>
      <c r="I12" s="98">
        <f t="shared" si="0"/>
        <v>3</v>
      </c>
      <c r="J12" s="98">
        <f t="shared" si="0"/>
        <v>1</v>
      </c>
      <c r="K12" s="98">
        <f t="shared" si="0"/>
        <v>1</v>
      </c>
      <c r="L12" s="98">
        <f>SUM(L8:L11)</f>
        <v>1</v>
      </c>
      <c r="M12" s="98">
        <f>SUM(M8:M11)</f>
        <v>1</v>
      </c>
      <c r="N12" s="98">
        <f>SUM(N8:N11)</f>
        <v>1</v>
      </c>
      <c r="O12" s="98">
        <f t="shared" ref="O12:Z12" si="2">SUM(O8:O11)</f>
        <v>2</v>
      </c>
      <c r="P12" s="98">
        <f t="shared" si="2"/>
        <v>1</v>
      </c>
      <c r="Q12" s="98">
        <f t="shared" si="2"/>
        <v>3</v>
      </c>
      <c r="R12" s="98">
        <f>SUM(R8:R11)</f>
        <v>0</v>
      </c>
      <c r="S12" s="98">
        <f t="shared" si="2"/>
        <v>3</v>
      </c>
      <c r="T12" s="98">
        <f>SUM(T8:T11)</f>
        <v>1</v>
      </c>
      <c r="U12" s="98">
        <f t="shared" si="2"/>
        <v>2</v>
      </c>
      <c r="V12" s="98">
        <f>SUM(V8:V11)</f>
        <v>1</v>
      </c>
      <c r="W12" s="98">
        <f t="shared" si="2"/>
        <v>2</v>
      </c>
      <c r="X12" s="98">
        <f t="shared" si="2"/>
        <v>1</v>
      </c>
      <c r="Y12" s="98">
        <f t="shared" si="2"/>
        <v>2</v>
      </c>
      <c r="Z12" s="99">
        <f t="shared" si="2"/>
        <v>2</v>
      </c>
    </row>
    <row r="13" spans="1:26" s="32" customFormat="1" ht="27">
      <c r="A13" s="59"/>
      <c r="B13" s="56" t="s">
        <v>109</v>
      </c>
      <c r="C13" s="76">
        <f>SUM(D13:Z13)</f>
        <v>21</v>
      </c>
      <c r="D13" s="90">
        <f>D12/D14</f>
        <v>1</v>
      </c>
      <c r="E13" s="90">
        <f t="shared" ref="E13:Z13" si="3">E12/E14</f>
        <v>1</v>
      </c>
      <c r="F13" s="90">
        <f t="shared" si="3"/>
        <v>1</v>
      </c>
      <c r="G13" s="90">
        <f t="shared" si="3"/>
        <v>1</v>
      </c>
      <c r="H13" s="90">
        <f t="shared" si="3"/>
        <v>1</v>
      </c>
      <c r="I13" s="90">
        <f t="shared" si="3"/>
        <v>1</v>
      </c>
      <c r="J13" s="90">
        <f t="shared" si="3"/>
        <v>1</v>
      </c>
      <c r="K13" s="90">
        <f t="shared" si="3"/>
        <v>1</v>
      </c>
      <c r="L13" s="90">
        <f t="shared" si="3"/>
        <v>1</v>
      </c>
      <c r="M13" s="90">
        <f t="shared" si="3"/>
        <v>1</v>
      </c>
      <c r="N13" s="90">
        <f t="shared" si="3"/>
        <v>1</v>
      </c>
      <c r="O13" s="90">
        <f t="shared" si="3"/>
        <v>1</v>
      </c>
      <c r="P13" s="90">
        <f t="shared" si="3"/>
        <v>1</v>
      </c>
      <c r="Q13" s="90">
        <f t="shared" si="3"/>
        <v>1</v>
      </c>
      <c r="R13" s="90">
        <f t="shared" si="3"/>
        <v>0</v>
      </c>
      <c r="S13" s="90">
        <f t="shared" si="3"/>
        <v>1</v>
      </c>
      <c r="T13" s="90">
        <f t="shared" si="3"/>
        <v>1</v>
      </c>
      <c r="U13" s="90">
        <f t="shared" si="3"/>
        <v>1</v>
      </c>
      <c r="V13" s="90">
        <f t="shared" si="3"/>
        <v>0.5</v>
      </c>
      <c r="W13" s="90">
        <f t="shared" si="3"/>
        <v>1</v>
      </c>
      <c r="X13" s="90">
        <f t="shared" si="3"/>
        <v>0.5</v>
      </c>
      <c r="Y13" s="90">
        <f t="shared" si="3"/>
        <v>1</v>
      </c>
      <c r="Z13" s="90">
        <f t="shared" si="3"/>
        <v>1</v>
      </c>
    </row>
    <row r="14" spans="1:26" s="30" customFormat="1" ht="12.75">
      <c r="A14" s="111"/>
      <c r="B14" s="72" t="s">
        <v>70</v>
      </c>
      <c r="C14" s="88"/>
      <c r="D14" s="89">
        <f t="shared" ref="D14:J14" si="4">COUNTIF(D8:D11,"&gt;=0")</f>
        <v>4</v>
      </c>
      <c r="E14" s="89">
        <f t="shared" si="4"/>
        <v>4</v>
      </c>
      <c r="F14" s="89">
        <f t="shared" si="4"/>
        <v>4</v>
      </c>
      <c r="G14" s="89">
        <f t="shared" si="4"/>
        <v>3</v>
      </c>
      <c r="H14" s="89">
        <f t="shared" si="4"/>
        <v>1</v>
      </c>
      <c r="I14" s="89">
        <f t="shared" si="4"/>
        <v>3</v>
      </c>
      <c r="J14" s="89">
        <f t="shared" si="4"/>
        <v>1</v>
      </c>
      <c r="K14" s="89">
        <f t="shared" ref="K14:Z14" si="5">COUNTIF(K8:K11,"&gt;=0")</f>
        <v>1</v>
      </c>
      <c r="L14" s="89">
        <f t="shared" si="5"/>
        <v>1</v>
      </c>
      <c r="M14" s="89">
        <f t="shared" si="5"/>
        <v>1</v>
      </c>
      <c r="N14" s="89">
        <f t="shared" si="5"/>
        <v>1</v>
      </c>
      <c r="O14" s="89">
        <f t="shared" si="5"/>
        <v>2</v>
      </c>
      <c r="P14" s="89">
        <f t="shared" si="5"/>
        <v>1</v>
      </c>
      <c r="Q14" s="89">
        <f t="shared" si="5"/>
        <v>3</v>
      </c>
      <c r="R14" s="89">
        <f t="shared" si="5"/>
        <v>1</v>
      </c>
      <c r="S14" s="89">
        <f t="shared" si="5"/>
        <v>3</v>
      </c>
      <c r="T14" s="89">
        <f t="shared" si="5"/>
        <v>1</v>
      </c>
      <c r="U14" s="89">
        <f t="shared" si="5"/>
        <v>2</v>
      </c>
      <c r="V14" s="89">
        <f t="shared" si="5"/>
        <v>2</v>
      </c>
      <c r="W14" s="89">
        <f t="shared" si="5"/>
        <v>2</v>
      </c>
      <c r="X14" s="89">
        <f t="shared" si="5"/>
        <v>2</v>
      </c>
      <c r="Y14" s="89">
        <f t="shared" si="5"/>
        <v>2</v>
      </c>
      <c r="Z14" s="89">
        <f t="shared" si="5"/>
        <v>2</v>
      </c>
    </row>
    <row r="15" spans="1:26" ht="15.75">
      <c r="A15" s="69"/>
      <c r="B15" s="125" t="s">
        <v>8</v>
      </c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6"/>
    </row>
    <row r="16" spans="1:26" ht="52.5" customHeight="1">
      <c r="A16" s="66" t="s">
        <v>93</v>
      </c>
      <c r="B16" s="67" t="s">
        <v>10</v>
      </c>
      <c r="C16" s="71" t="s">
        <v>48</v>
      </c>
      <c r="D16" s="91">
        <v>1</v>
      </c>
      <c r="E16" s="91">
        <v>1</v>
      </c>
      <c r="F16" s="91">
        <v>1</v>
      </c>
      <c r="G16" s="91">
        <v>1</v>
      </c>
      <c r="H16" s="91" t="s">
        <v>105</v>
      </c>
      <c r="I16" s="91" t="s">
        <v>105</v>
      </c>
      <c r="J16" s="91">
        <v>1</v>
      </c>
      <c r="K16" s="91">
        <v>1</v>
      </c>
      <c r="L16" s="91">
        <v>1</v>
      </c>
      <c r="M16" s="91" t="s">
        <v>105</v>
      </c>
      <c r="N16" s="91" t="s">
        <v>105</v>
      </c>
      <c r="O16" s="91">
        <v>0</v>
      </c>
      <c r="P16" s="91" t="s">
        <v>105</v>
      </c>
      <c r="Q16" s="91" t="s">
        <v>105</v>
      </c>
      <c r="R16" s="95">
        <v>1</v>
      </c>
      <c r="S16" s="95" t="s">
        <v>105</v>
      </c>
      <c r="T16" s="95" t="s">
        <v>105</v>
      </c>
      <c r="U16" s="91">
        <v>1</v>
      </c>
      <c r="V16" s="91">
        <v>1</v>
      </c>
      <c r="W16" s="91">
        <v>1</v>
      </c>
      <c r="X16" s="91">
        <v>1</v>
      </c>
      <c r="Y16" s="91">
        <v>1</v>
      </c>
      <c r="Z16" s="93">
        <v>1</v>
      </c>
    </row>
    <row r="17" spans="1:26" ht="140.25">
      <c r="A17" s="57" t="s">
        <v>7</v>
      </c>
      <c r="B17" s="27" t="s">
        <v>94</v>
      </c>
      <c r="C17" s="31" t="s">
        <v>48</v>
      </c>
      <c r="D17" s="95">
        <v>1</v>
      </c>
      <c r="E17" s="95">
        <v>1</v>
      </c>
      <c r="F17" s="95">
        <v>1</v>
      </c>
      <c r="G17" s="95">
        <v>1</v>
      </c>
      <c r="H17" s="95" t="s">
        <v>105</v>
      </c>
      <c r="I17" s="95">
        <v>1</v>
      </c>
      <c r="J17" s="95" t="s">
        <v>105</v>
      </c>
      <c r="K17" s="95" t="s">
        <v>105</v>
      </c>
      <c r="L17" s="95" t="s">
        <v>105</v>
      </c>
      <c r="M17" s="95" t="s">
        <v>105</v>
      </c>
      <c r="N17" s="95" t="s">
        <v>105</v>
      </c>
      <c r="O17" s="95" t="s">
        <v>105</v>
      </c>
      <c r="P17" s="95" t="s">
        <v>105</v>
      </c>
      <c r="Q17" s="95">
        <v>1</v>
      </c>
      <c r="R17" s="95" t="s">
        <v>105</v>
      </c>
      <c r="S17" s="95">
        <v>1</v>
      </c>
      <c r="T17" s="95" t="s">
        <v>105</v>
      </c>
      <c r="U17" s="95" t="s">
        <v>105</v>
      </c>
      <c r="V17" s="95" t="s">
        <v>105</v>
      </c>
      <c r="W17" s="95" t="s">
        <v>105</v>
      </c>
      <c r="X17" s="95" t="s">
        <v>105</v>
      </c>
      <c r="Y17" s="95" t="s">
        <v>105</v>
      </c>
      <c r="Z17" s="97" t="s">
        <v>105</v>
      </c>
    </row>
    <row r="18" spans="1:26" ht="81" customHeight="1">
      <c r="A18" s="57" t="s">
        <v>95</v>
      </c>
      <c r="B18" s="27" t="s">
        <v>96</v>
      </c>
      <c r="C18" s="31" t="s">
        <v>48</v>
      </c>
      <c r="D18" s="95">
        <v>1</v>
      </c>
      <c r="E18" s="95">
        <v>1</v>
      </c>
      <c r="F18" s="95">
        <v>0</v>
      </c>
      <c r="G18" s="95" t="s">
        <v>105</v>
      </c>
      <c r="H18" s="95" t="s">
        <v>105</v>
      </c>
      <c r="I18" s="95" t="s">
        <v>105</v>
      </c>
      <c r="J18" s="95" t="s">
        <v>105</v>
      </c>
      <c r="K18" s="95" t="s">
        <v>105</v>
      </c>
      <c r="L18" s="95" t="s">
        <v>105</v>
      </c>
      <c r="M18" s="95" t="s">
        <v>105</v>
      </c>
      <c r="N18" s="95" t="s">
        <v>105</v>
      </c>
      <c r="O18" s="95">
        <v>1</v>
      </c>
      <c r="P18" s="95" t="s">
        <v>105</v>
      </c>
      <c r="Q18" s="95" t="s">
        <v>105</v>
      </c>
      <c r="R18" s="95" t="s">
        <v>105</v>
      </c>
      <c r="S18" s="95" t="s">
        <v>105</v>
      </c>
      <c r="T18" s="95" t="s">
        <v>105</v>
      </c>
      <c r="U18" s="95">
        <v>1</v>
      </c>
      <c r="V18" s="95">
        <v>1</v>
      </c>
      <c r="W18" s="95">
        <v>1</v>
      </c>
      <c r="X18" s="95">
        <v>1</v>
      </c>
      <c r="Y18" s="95">
        <v>1</v>
      </c>
      <c r="Z18" s="97">
        <v>1</v>
      </c>
    </row>
    <row r="19" spans="1:26" ht="51">
      <c r="A19" s="57" t="s">
        <v>11</v>
      </c>
      <c r="B19" s="27" t="s">
        <v>97</v>
      </c>
      <c r="C19" s="31" t="s">
        <v>44</v>
      </c>
      <c r="D19" s="95">
        <v>1</v>
      </c>
      <c r="E19" s="95" t="s">
        <v>105</v>
      </c>
      <c r="F19" s="95">
        <v>1</v>
      </c>
      <c r="G19" s="121">
        <v>1</v>
      </c>
      <c r="H19" s="95" t="s">
        <v>105</v>
      </c>
      <c r="I19" s="95" t="s">
        <v>105</v>
      </c>
      <c r="J19" s="95">
        <v>1</v>
      </c>
      <c r="K19" s="95">
        <v>1</v>
      </c>
      <c r="L19" s="95">
        <v>1</v>
      </c>
      <c r="M19" s="95">
        <v>1</v>
      </c>
      <c r="N19" s="95" t="s">
        <v>105</v>
      </c>
      <c r="O19" s="95" t="s">
        <v>105</v>
      </c>
      <c r="P19" s="95">
        <v>1</v>
      </c>
      <c r="Q19" s="95" t="s">
        <v>105</v>
      </c>
      <c r="R19" s="95" t="s">
        <v>105</v>
      </c>
      <c r="S19" s="95" t="s">
        <v>105</v>
      </c>
      <c r="T19" s="95" t="s">
        <v>105</v>
      </c>
      <c r="U19" s="95">
        <v>1</v>
      </c>
      <c r="V19" s="95" t="s">
        <v>105</v>
      </c>
      <c r="W19" s="95" t="s">
        <v>105</v>
      </c>
      <c r="X19" s="95" t="s">
        <v>105</v>
      </c>
      <c r="Y19" s="95">
        <v>1</v>
      </c>
      <c r="Z19" s="97">
        <v>1</v>
      </c>
    </row>
    <row r="20" spans="1:26" ht="113.25" customHeight="1">
      <c r="A20" s="57" t="s">
        <v>12</v>
      </c>
      <c r="B20" s="27" t="s">
        <v>98</v>
      </c>
      <c r="C20" s="31" t="s">
        <v>50</v>
      </c>
      <c r="D20" s="95">
        <v>1</v>
      </c>
      <c r="E20" s="121">
        <v>1</v>
      </c>
      <c r="F20" s="95">
        <v>1</v>
      </c>
      <c r="G20" s="121">
        <v>1</v>
      </c>
      <c r="H20" s="95" t="s">
        <v>105</v>
      </c>
      <c r="I20" s="95">
        <v>1</v>
      </c>
      <c r="J20" s="95" t="s">
        <v>105</v>
      </c>
      <c r="K20" s="95" t="s">
        <v>105</v>
      </c>
      <c r="L20" s="95" t="s">
        <v>105</v>
      </c>
      <c r="M20" s="95" t="s">
        <v>105</v>
      </c>
      <c r="N20" s="95" t="s">
        <v>105</v>
      </c>
      <c r="O20" s="95" t="s">
        <v>105</v>
      </c>
      <c r="P20" s="95" t="s">
        <v>105</v>
      </c>
      <c r="Q20" s="95">
        <v>1</v>
      </c>
      <c r="R20" s="95" t="s">
        <v>105</v>
      </c>
      <c r="S20" s="95">
        <v>1</v>
      </c>
      <c r="T20" s="95" t="s">
        <v>105</v>
      </c>
      <c r="U20" s="95" t="s">
        <v>105</v>
      </c>
      <c r="V20" s="95" t="s">
        <v>105</v>
      </c>
      <c r="W20" s="95" t="s">
        <v>105</v>
      </c>
      <c r="X20" s="95" t="s">
        <v>105</v>
      </c>
      <c r="Y20" s="95" t="s">
        <v>105</v>
      </c>
      <c r="Z20" s="97" t="s">
        <v>105</v>
      </c>
    </row>
    <row r="21" spans="1:26" ht="38.25">
      <c r="A21" s="57" t="s">
        <v>13</v>
      </c>
      <c r="B21" s="27" t="s">
        <v>99</v>
      </c>
      <c r="C21" s="31" t="s">
        <v>49</v>
      </c>
      <c r="D21" s="95">
        <v>1</v>
      </c>
      <c r="E21" s="121">
        <v>1</v>
      </c>
      <c r="F21" s="95">
        <v>1</v>
      </c>
      <c r="G21" s="121">
        <v>1</v>
      </c>
      <c r="H21" s="95">
        <v>1</v>
      </c>
      <c r="I21" s="95">
        <v>1</v>
      </c>
      <c r="J21" s="95">
        <v>1</v>
      </c>
      <c r="K21" s="95">
        <v>1</v>
      </c>
      <c r="L21" s="95" t="s">
        <v>105</v>
      </c>
      <c r="M21" s="95" t="s">
        <v>105</v>
      </c>
      <c r="N21" s="95" t="s">
        <v>105</v>
      </c>
      <c r="O21" s="95">
        <v>1</v>
      </c>
      <c r="P21" s="95" t="s">
        <v>105</v>
      </c>
      <c r="Q21" s="95">
        <v>1</v>
      </c>
      <c r="R21" s="95" t="s">
        <v>105</v>
      </c>
      <c r="S21" s="95">
        <v>1</v>
      </c>
      <c r="T21" s="95" t="s">
        <v>105</v>
      </c>
      <c r="U21" s="95" t="s">
        <v>105</v>
      </c>
      <c r="V21" s="95" t="s">
        <v>105</v>
      </c>
      <c r="W21" s="95" t="s">
        <v>105</v>
      </c>
      <c r="X21" s="95">
        <v>1</v>
      </c>
      <c r="Y21" s="95" t="s">
        <v>105</v>
      </c>
      <c r="Z21" s="97" t="s">
        <v>105</v>
      </c>
    </row>
    <row r="22" spans="1:26" ht="51">
      <c r="A22" s="57" t="s">
        <v>14</v>
      </c>
      <c r="B22" s="27" t="s">
        <v>100</v>
      </c>
      <c r="C22" s="31" t="s">
        <v>45</v>
      </c>
      <c r="D22" s="95">
        <v>1</v>
      </c>
      <c r="E22" s="95">
        <v>1</v>
      </c>
      <c r="F22" s="95">
        <v>1</v>
      </c>
      <c r="G22" s="95" t="s">
        <v>105</v>
      </c>
      <c r="H22" s="95" t="s">
        <v>105</v>
      </c>
      <c r="I22" s="95" t="s">
        <v>105</v>
      </c>
      <c r="J22" s="95" t="s">
        <v>105</v>
      </c>
      <c r="K22" s="95" t="s">
        <v>105</v>
      </c>
      <c r="L22" s="95" t="s">
        <v>105</v>
      </c>
      <c r="M22" s="95" t="s">
        <v>105</v>
      </c>
      <c r="N22" s="95">
        <v>1</v>
      </c>
      <c r="O22" s="95">
        <v>1</v>
      </c>
      <c r="P22" s="95" t="s">
        <v>105</v>
      </c>
      <c r="Q22" s="95" t="s">
        <v>105</v>
      </c>
      <c r="R22" s="95" t="s">
        <v>105</v>
      </c>
      <c r="S22" s="95" t="s">
        <v>105</v>
      </c>
      <c r="T22" s="95" t="s">
        <v>105</v>
      </c>
      <c r="U22" s="95">
        <v>1</v>
      </c>
      <c r="V22" s="95">
        <v>1</v>
      </c>
      <c r="W22" s="95" t="s">
        <v>105</v>
      </c>
      <c r="X22" s="95">
        <v>1</v>
      </c>
      <c r="Y22" s="95">
        <v>1</v>
      </c>
      <c r="Z22" s="97">
        <v>1</v>
      </c>
    </row>
    <row r="23" spans="1:26" s="32" customFormat="1" ht="19.5" customHeight="1">
      <c r="A23" s="61"/>
      <c r="B23" s="29" t="s">
        <v>46</v>
      </c>
      <c r="C23" s="29"/>
      <c r="D23" s="85">
        <f t="shared" ref="D23:K23" si="6">SUM(D16:D22)</f>
        <v>7</v>
      </c>
      <c r="E23" s="85">
        <f t="shared" si="6"/>
        <v>6</v>
      </c>
      <c r="F23" s="85">
        <f t="shared" si="6"/>
        <v>6</v>
      </c>
      <c r="G23" s="85">
        <f>SUM(G16:G22)</f>
        <v>5</v>
      </c>
      <c r="H23" s="85">
        <f t="shared" si="6"/>
        <v>1</v>
      </c>
      <c r="I23" s="85">
        <f t="shared" si="6"/>
        <v>3</v>
      </c>
      <c r="J23" s="85">
        <f t="shared" si="6"/>
        <v>3</v>
      </c>
      <c r="K23" s="85">
        <f t="shared" si="6"/>
        <v>3</v>
      </c>
      <c r="L23" s="85">
        <f>SUM(L16:L22)</f>
        <v>2</v>
      </c>
      <c r="M23" s="85">
        <f>SUM(M16:M22)</f>
        <v>1</v>
      </c>
      <c r="N23" s="85">
        <f>SUM(N16:N22)</f>
        <v>1</v>
      </c>
      <c r="O23" s="85">
        <f t="shared" ref="O23:Z23" si="7">SUM(O16:O22)</f>
        <v>3</v>
      </c>
      <c r="P23" s="85">
        <f t="shared" si="7"/>
        <v>1</v>
      </c>
      <c r="Q23" s="85">
        <f t="shared" si="7"/>
        <v>3</v>
      </c>
      <c r="R23" s="85">
        <f>SUM(R16:R22)</f>
        <v>1</v>
      </c>
      <c r="S23" s="85">
        <f t="shared" si="7"/>
        <v>3</v>
      </c>
      <c r="T23" s="85">
        <f>SUM(T16:T22)</f>
        <v>0</v>
      </c>
      <c r="U23" s="85">
        <f t="shared" si="7"/>
        <v>4</v>
      </c>
      <c r="V23" s="85">
        <f>SUM(V16:V22)</f>
        <v>3</v>
      </c>
      <c r="W23" s="85">
        <f t="shared" si="7"/>
        <v>2</v>
      </c>
      <c r="X23" s="85">
        <f t="shared" si="7"/>
        <v>4</v>
      </c>
      <c r="Y23" s="85">
        <f t="shared" si="7"/>
        <v>4</v>
      </c>
      <c r="Z23" s="86">
        <f t="shared" si="7"/>
        <v>4</v>
      </c>
    </row>
    <row r="24" spans="1:26" s="32" customFormat="1" ht="30" customHeight="1">
      <c r="A24" s="59"/>
      <c r="B24" s="56" t="s">
        <v>110</v>
      </c>
      <c r="C24" s="76">
        <f>SUM(D24:Z24)</f>
        <v>21.607142857142858</v>
      </c>
      <c r="D24" s="77">
        <f>D23/D25</f>
        <v>1</v>
      </c>
      <c r="E24" s="77">
        <f t="shared" ref="E24:Z24" si="8">E23/E25</f>
        <v>1</v>
      </c>
      <c r="F24" s="77">
        <f t="shared" si="8"/>
        <v>0.8571428571428571</v>
      </c>
      <c r="G24" s="77">
        <f t="shared" si="8"/>
        <v>1</v>
      </c>
      <c r="H24" s="77">
        <f t="shared" si="8"/>
        <v>1</v>
      </c>
      <c r="I24" s="77">
        <f t="shared" si="8"/>
        <v>1</v>
      </c>
      <c r="J24" s="77">
        <f t="shared" si="8"/>
        <v>1</v>
      </c>
      <c r="K24" s="77">
        <f t="shared" si="8"/>
        <v>1</v>
      </c>
      <c r="L24" s="77">
        <f t="shared" si="8"/>
        <v>1</v>
      </c>
      <c r="M24" s="77">
        <f t="shared" si="8"/>
        <v>1</v>
      </c>
      <c r="N24" s="77">
        <f t="shared" si="8"/>
        <v>1</v>
      </c>
      <c r="O24" s="77">
        <f t="shared" si="8"/>
        <v>0.75</v>
      </c>
      <c r="P24" s="77">
        <f t="shared" si="8"/>
        <v>1</v>
      </c>
      <c r="Q24" s="77">
        <f t="shared" si="8"/>
        <v>1</v>
      </c>
      <c r="R24" s="77">
        <f t="shared" si="8"/>
        <v>1</v>
      </c>
      <c r="S24" s="77">
        <f t="shared" si="8"/>
        <v>1</v>
      </c>
      <c r="T24" s="77">
        <v>0</v>
      </c>
      <c r="U24" s="77">
        <f t="shared" si="8"/>
        <v>1</v>
      </c>
      <c r="V24" s="77">
        <f t="shared" si="8"/>
        <v>1</v>
      </c>
      <c r="W24" s="77">
        <f t="shared" si="8"/>
        <v>1</v>
      </c>
      <c r="X24" s="77">
        <f t="shared" si="8"/>
        <v>1</v>
      </c>
      <c r="Y24" s="77">
        <f t="shared" si="8"/>
        <v>1</v>
      </c>
      <c r="Z24" s="77">
        <f t="shared" si="8"/>
        <v>1</v>
      </c>
    </row>
    <row r="25" spans="1:26" s="30" customFormat="1" ht="15.75" customHeight="1">
      <c r="A25" s="70"/>
      <c r="B25" s="70" t="s">
        <v>70</v>
      </c>
      <c r="C25" s="70"/>
      <c r="D25" s="87">
        <f>COUNTIF(D16:D22,"&gt;=0")</f>
        <v>7</v>
      </c>
      <c r="E25" s="87">
        <f t="shared" ref="E25:Z25" si="9">COUNTIF(E16:E22,"&gt;=0")</f>
        <v>6</v>
      </c>
      <c r="F25" s="87">
        <f t="shared" si="9"/>
        <v>7</v>
      </c>
      <c r="G25" s="87">
        <f t="shared" si="9"/>
        <v>5</v>
      </c>
      <c r="H25" s="87">
        <f t="shared" si="9"/>
        <v>1</v>
      </c>
      <c r="I25" s="87">
        <f t="shared" si="9"/>
        <v>3</v>
      </c>
      <c r="J25" s="87">
        <f t="shared" si="9"/>
        <v>3</v>
      </c>
      <c r="K25" s="87">
        <f t="shared" si="9"/>
        <v>3</v>
      </c>
      <c r="L25" s="87">
        <f t="shared" si="9"/>
        <v>2</v>
      </c>
      <c r="M25" s="87">
        <f t="shared" si="9"/>
        <v>1</v>
      </c>
      <c r="N25" s="87">
        <f t="shared" si="9"/>
        <v>1</v>
      </c>
      <c r="O25" s="87">
        <f t="shared" si="9"/>
        <v>4</v>
      </c>
      <c r="P25" s="87">
        <f t="shared" si="9"/>
        <v>1</v>
      </c>
      <c r="Q25" s="87">
        <f t="shared" si="9"/>
        <v>3</v>
      </c>
      <c r="R25" s="87">
        <f t="shared" si="9"/>
        <v>1</v>
      </c>
      <c r="S25" s="87">
        <f t="shared" si="9"/>
        <v>3</v>
      </c>
      <c r="T25" s="87">
        <f t="shared" si="9"/>
        <v>0</v>
      </c>
      <c r="U25" s="87">
        <f t="shared" si="9"/>
        <v>4</v>
      </c>
      <c r="V25" s="87">
        <f t="shared" si="9"/>
        <v>3</v>
      </c>
      <c r="W25" s="87">
        <f t="shared" si="9"/>
        <v>2</v>
      </c>
      <c r="X25" s="87">
        <f t="shared" si="9"/>
        <v>4</v>
      </c>
      <c r="Y25" s="87">
        <f t="shared" si="9"/>
        <v>4</v>
      </c>
      <c r="Z25" s="87">
        <f t="shared" si="9"/>
        <v>4</v>
      </c>
    </row>
    <row r="26" spans="1:26" ht="15" customHeight="1">
      <c r="A26" s="69"/>
      <c r="B26" s="125" t="s">
        <v>16</v>
      </c>
      <c r="C26" s="125"/>
      <c r="D26" s="125"/>
      <c r="E26" s="125"/>
      <c r="F26" s="125"/>
      <c r="G26" s="125"/>
      <c r="H26" s="125"/>
      <c r="I26" s="125"/>
      <c r="J26" s="125"/>
      <c r="K26" s="125"/>
      <c r="L26" s="125"/>
      <c r="M26" s="125"/>
      <c r="N26" s="125"/>
      <c r="O26" s="125"/>
      <c r="P26" s="125"/>
      <c r="Q26" s="125"/>
      <c r="R26" s="125"/>
      <c r="S26" s="125"/>
      <c r="T26" s="125"/>
      <c r="U26" s="125"/>
      <c r="V26" s="125"/>
      <c r="W26" s="125"/>
      <c r="X26" s="125"/>
      <c r="Y26" s="125"/>
      <c r="Z26" s="126"/>
    </row>
    <row r="27" spans="1:26" ht="132.75" customHeight="1">
      <c r="A27" s="66" t="s">
        <v>101</v>
      </c>
      <c r="B27" s="67" t="s">
        <v>17</v>
      </c>
      <c r="C27" s="71" t="s">
        <v>54</v>
      </c>
      <c r="D27" s="91">
        <v>1</v>
      </c>
      <c r="E27" s="91">
        <v>1</v>
      </c>
      <c r="F27" s="91">
        <v>1</v>
      </c>
      <c r="G27" s="91">
        <v>1</v>
      </c>
      <c r="H27" s="95" t="s">
        <v>105</v>
      </c>
      <c r="I27" s="91">
        <v>1</v>
      </c>
      <c r="J27" s="91">
        <v>1</v>
      </c>
      <c r="K27" s="95" t="s">
        <v>105</v>
      </c>
      <c r="L27" s="91">
        <v>1</v>
      </c>
      <c r="M27" s="91">
        <v>1</v>
      </c>
      <c r="N27" s="95">
        <v>1</v>
      </c>
      <c r="O27" s="95" t="s">
        <v>105</v>
      </c>
      <c r="P27" s="91">
        <v>1</v>
      </c>
      <c r="Q27" s="91">
        <v>1</v>
      </c>
      <c r="R27" s="95" t="s">
        <v>105</v>
      </c>
      <c r="S27" s="91">
        <v>1</v>
      </c>
      <c r="T27" s="95" t="s">
        <v>105</v>
      </c>
      <c r="U27" s="91">
        <v>1</v>
      </c>
      <c r="V27" s="91">
        <v>1</v>
      </c>
      <c r="W27" s="91">
        <v>1</v>
      </c>
      <c r="X27" s="91">
        <v>1</v>
      </c>
      <c r="Y27" s="91">
        <v>1</v>
      </c>
      <c r="Z27" s="93">
        <v>1</v>
      </c>
    </row>
    <row r="28" spans="1:26" ht="190.5" customHeight="1">
      <c r="A28" s="57" t="s">
        <v>15</v>
      </c>
      <c r="B28" s="27" t="s">
        <v>19</v>
      </c>
      <c r="C28" s="31" t="s">
        <v>54</v>
      </c>
      <c r="D28" s="95">
        <v>1</v>
      </c>
      <c r="E28" s="95">
        <v>1</v>
      </c>
      <c r="F28" s="95" t="s">
        <v>105</v>
      </c>
      <c r="G28" s="95" t="s">
        <v>105</v>
      </c>
      <c r="H28" s="95" t="s">
        <v>105</v>
      </c>
      <c r="I28" s="95">
        <v>1</v>
      </c>
      <c r="J28" s="95" t="s">
        <v>105</v>
      </c>
      <c r="K28" s="95" t="s">
        <v>105</v>
      </c>
      <c r="L28" s="95" t="s">
        <v>105</v>
      </c>
      <c r="M28" s="95">
        <v>0</v>
      </c>
      <c r="N28" s="95">
        <v>1</v>
      </c>
      <c r="O28" s="95" t="s">
        <v>105</v>
      </c>
      <c r="P28" s="95" t="s">
        <v>105</v>
      </c>
      <c r="Q28" s="95">
        <v>1</v>
      </c>
      <c r="R28" s="95" t="s">
        <v>105</v>
      </c>
      <c r="S28" s="95">
        <v>1</v>
      </c>
      <c r="T28" s="95" t="s">
        <v>105</v>
      </c>
      <c r="U28" s="95" t="s">
        <v>105</v>
      </c>
      <c r="V28" s="95" t="s">
        <v>105</v>
      </c>
      <c r="W28" s="95" t="s">
        <v>105</v>
      </c>
      <c r="X28" s="95" t="s">
        <v>105</v>
      </c>
      <c r="Y28" s="95" t="s">
        <v>105</v>
      </c>
      <c r="Z28" s="97">
        <v>1</v>
      </c>
    </row>
    <row r="29" spans="1:26" s="16" customFormat="1" ht="51">
      <c r="A29" s="57" t="s">
        <v>102</v>
      </c>
      <c r="B29" s="27" t="s">
        <v>20</v>
      </c>
      <c r="C29" s="31" t="s">
        <v>55</v>
      </c>
      <c r="D29" s="95">
        <v>1</v>
      </c>
      <c r="E29" s="95" t="s">
        <v>105</v>
      </c>
      <c r="F29" s="95">
        <v>1</v>
      </c>
      <c r="G29" s="95">
        <v>1</v>
      </c>
      <c r="H29" s="95" t="s">
        <v>105</v>
      </c>
      <c r="I29" s="95" t="s">
        <v>105</v>
      </c>
      <c r="J29" s="95">
        <v>1</v>
      </c>
      <c r="K29" s="95" t="s">
        <v>105</v>
      </c>
      <c r="L29" s="95" t="s">
        <v>105</v>
      </c>
      <c r="M29" s="95">
        <v>1</v>
      </c>
      <c r="N29" s="95">
        <v>1</v>
      </c>
      <c r="O29" s="95" t="s">
        <v>105</v>
      </c>
      <c r="P29" s="95">
        <v>1</v>
      </c>
      <c r="Q29" s="95" t="s">
        <v>105</v>
      </c>
      <c r="R29" s="95" t="s">
        <v>105</v>
      </c>
      <c r="S29" s="95" t="s">
        <v>105</v>
      </c>
      <c r="T29" s="95" t="s">
        <v>105</v>
      </c>
      <c r="U29" s="95">
        <v>1</v>
      </c>
      <c r="V29" s="95" t="s">
        <v>105</v>
      </c>
      <c r="W29" s="95" t="s">
        <v>105</v>
      </c>
      <c r="X29" s="95" t="s">
        <v>105</v>
      </c>
      <c r="Y29" s="95">
        <v>1</v>
      </c>
      <c r="Z29" s="97">
        <v>1</v>
      </c>
    </row>
    <row r="30" spans="1:26" s="30" customFormat="1" ht="12.75">
      <c r="A30" s="58"/>
      <c r="B30" s="29" t="s">
        <v>46</v>
      </c>
      <c r="C30" s="29"/>
      <c r="D30" s="85">
        <f t="shared" ref="D30:H30" si="10">SUM(D27:D29)</f>
        <v>3</v>
      </c>
      <c r="E30" s="85">
        <f t="shared" si="10"/>
        <v>2</v>
      </c>
      <c r="F30" s="85">
        <f t="shared" si="10"/>
        <v>2</v>
      </c>
      <c r="G30" s="85">
        <f t="shared" si="10"/>
        <v>2</v>
      </c>
      <c r="H30" s="85">
        <f t="shared" si="10"/>
        <v>0</v>
      </c>
      <c r="I30" s="85">
        <f t="shared" ref="I30:Q30" si="11">SUM(I27:I29)</f>
        <v>2</v>
      </c>
      <c r="J30" s="85">
        <f t="shared" si="11"/>
        <v>2</v>
      </c>
      <c r="K30" s="85">
        <f t="shared" si="11"/>
        <v>0</v>
      </c>
      <c r="L30" s="85">
        <f>SUM(L27:L29)</f>
        <v>1</v>
      </c>
      <c r="M30" s="85">
        <f>SUM(M27:M29)</f>
        <v>2</v>
      </c>
      <c r="N30" s="85">
        <f>SUM(N27:N29)</f>
        <v>3</v>
      </c>
      <c r="O30" s="85">
        <f t="shared" si="11"/>
        <v>0</v>
      </c>
      <c r="P30" s="85">
        <f t="shared" si="11"/>
        <v>2</v>
      </c>
      <c r="Q30" s="85">
        <f t="shared" si="11"/>
        <v>2</v>
      </c>
      <c r="R30" s="85">
        <f>SUM(R27:R29)</f>
        <v>0</v>
      </c>
      <c r="S30" s="85">
        <f>SUM(S27:S29)</f>
        <v>2</v>
      </c>
      <c r="T30" s="85">
        <f>SUM(T27:T29)</f>
        <v>0</v>
      </c>
      <c r="U30" s="85">
        <f t="shared" ref="U30" si="12">SUM(U27:U29)</f>
        <v>2</v>
      </c>
      <c r="V30" s="85">
        <f>SUM(V27:V29)</f>
        <v>1</v>
      </c>
      <c r="W30" s="85">
        <f t="shared" ref="W30:X30" si="13">SUM(W27:W29)</f>
        <v>1</v>
      </c>
      <c r="X30" s="85">
        <f t="shared" si="13"/>
        <v>1</v>
      </c>
      <c r="Y30" s="85">
        <f>SUM(Y27:Y29)</f>
        <v>2</v>
      </c>
      <c r="Z30" s="86">
        <f t="shared" ref="Z30" si="14">SUM(Z27:Z29)</f>
        <v>3</v>
      </c>
    </row>
    <row r="31" spans="1:26" s="32" customFormat="1" ht="27">
      <c r="A31" s="59"/>
      <c r="B31" s="56" t="s">
        <v>111</v>
      </c>
      <c r="C31" s="55">
        <f>SUM(D31:Z31)</f>
        <v>17.666666666666668</v>
      </c>
      <c r="D31" s="77">
        <f>D30/D32</f>
        <v>1</v>
      </c>
      <c r="E31" s="77">
        <f t="shared" ref="E31:Z31" si="15">E30/E32</f>
        <v>1</v>
      </c>
      <c r="F31" s="77">
        <f t="shared" si="15"/>
        <v>1</v>
      </c>
      <c r="G31" s="77">
        <f t="shared" si="15"/>
        <v>1</v>
      </c>
      <c r="H31" s="77">
        <v>0</v>
      </c>
      <c r="I31" s="77">
        <f t="shared" si="15"/>
        <v>1</v>
      </c>
      <c r="J31" s="77">
        <f t="shared" si="15"/>
        <v>1</v>
      </c>
      <c r="K31" s="77">
        <v>0</v>
      </c>
      <c r="L31" s="77">
        <f t="shared" si="15"/>
        <v>1</v>
      </c>
      <c r="M31" s="77">
        <f t="shared" si="15"/>
        <v>0.66666666666666663</v>
      </c>
      <c r="N31" s="77">
        <f t="shared" si="15"/>
        <v>1</v>
      </c>
      <c r="O31" s="77">
        <v>0</v>
      </c>
      <c r="P31" s="77">
        <f t="shared" si="15"/>
        <v>1</v>
      </c>
      <c r="Q31" s="77">
        <f t="shared" si="15"/>
        <v>1</v>
      </c>
      <c r="R31" s="77">
        <v>0</v>
      </c>
      <c r="S31" s="77">
        <f t="shared" si="15"/>
        <v>1</v>
      </c>
      <c r="T31" s="77">
        <v>0</v>
      </c>
      <c r="U31" s="77">
        <f t="shared" si="15"/>
        <v>1</v>
      </c>
      <c r="V31" s="77">
        <f t="shared" si="15"/>
        <v>1</v>
      </c>
      <c r="W31" s="77">
        <f t="shared" si="15"/>
        <v>1</v>
      </c>
      <c r="X31" s="77">
        <f t="shared" si="15"/>
        <v>1</v>
      </c>
      <c r="Y31" s="77">
        <f t="shared" si="15"/>
        <v>1</v>
      </c>
      <c r="Z31" s="77">
        <f t="shared" si="15"/>
        <v>1</v>
      </c>
    </row>
    <row r="32" spans="1:26" s="30" customFormat="1" ht="12.75">
      <c r="A32" s="70"/>
      <c r="B32" s="70" t="s">
        <v>70</v>
      </c>
      <c r="C32" s="70"/>
      <c r="D32" s="102">
        <f>COUNTIF(D27:D29,"&gt;=0")</f>
        <v>3</v>
      </c>
      <c r="E32" s="102">
        <f t="shared" ref="E32:Z32" si="16">COUNTIF(E27:E29,"&gt;=0")</f>
        <v>2</v>
      </c>
      <c r="F32" s="102">
        <f t="shared" si="16"/>
        <v>2</v>
      </c>
      <c r="G32" s="102">
        <f t="shared" si="16"/>
        <v>2</v>
      </c>
      <c r="H32" s="102">
        <f t="shared" si="16"/>
        <v>0</v>
      </c>
      <c r="I32" s="102">
        <f t="shared" si="16"/>
        <v>2</v>
      </c>
      <c r="J32" s="102">
        <f t="shared" si="16"/>
        <v>2</v>
      </c>
      <c r="K32" s="102">
        <f t="shared" si="16"/>
        <v>0</v>
      </c>
      <c r="L32" s="102">
        <f t="shared" si="16"/>
        <v>1</v>
      </c>
      <c r="M32" s="102">
        <f t="shared" si="16"/>
        <v>3</v>
      </c>
      <c r="N32" s="102">
        <f t="shared" si="16"/>
        <v>3</v>
      </c>
      <c r="O32" s="102">
        <f t="shared" si="16"/>
        <v>0</v>
      </c>
      <c r="P32" s="102">
        <f t="shared" si="16"/>
        <v>2</v>
      </c>
      <c r="Q32" s="102">
        <f t="shared" si="16"/>
        <v>2</v>
      </c>
      <c r="R32" s="102">
        <f t="shared" si="16"/>
        <v>0</v>
      </c>
      <c r="S32" s="102">
        <f t="shared" si="16"/>
        <v>2</v>
      </c>
      <c r="T32" s="102">
        <f t="shared" si="16"/>
        <v>0</v>
      </c>
      <c r="U32" s="102">
        <f t="shared" si="16"/>
        <v>2</v>
      </c>
      <c r="V32" s="102">
        <f t="shared" si="16"/>
        <v>1</v>
      </c>
      <c r="W32" s="102">
        <f t="shared" si="16"/>
        <v>1</v>
      </c>
      <c r="X32" s="102">
        <f t="shared" si="16"/>
        <v>1</v>
      </c>
      <c r="Y32" s="102">
        <f t="shared" si="16"/>
        <v>2</v>
      </c>
      <c r="Z32" s="102">
        <f t="shared" si="16"/>
        <v>3</v>
      </c>
    </row>
    <row r="33" spans="1:27" ht="15" customHeight="1">
      <c r="A33" s="69"/>
      <c r="B33" s="125" t="s">
        <v>23</v>
      </c>
      <c r="C33" s="125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/>
      <c r="O33" s="125"/>
      <c r="P33" s="125"/>
      <c r="Q33" s="125"/>
      <c r="R33" s="125"/>
      <c r="S33" s="125"/>
      <c r="T33" s="125"/>
      <c r="U33" s="125"/>
      <c r="V33" s="125"/>
      <c r="W33" s="125"/>
      <c r="X33" s="125"/>
      <c r="Y33" s="125"/>
      <c r="Z33" s="126"/>
    </row>
    <row r="34" spans="1:27" s="16" customFormat="1" ht="64.5" customHeight="1">
      <c r="A34" s="127" t="s">
        <v>103</v>
      </c>
      <c r="B34" s="67" t="s">
        <v>22</v>
      </c>
      <c r="C34" s="71"/>
      <c r="D34" s="91">
        <v>0</v>
      </c>
      <c r="E34" s="91">
        <v>1</v>
      </c>
      <c r="F34" s="91" t="s">
        <v>105</v>
      </c>
      <c r="G34" s="91">
        <v>0</v>
      </c>
      <c r="H34" s="91" t="s">
        <v>105</v>
      </c>
      <c r="I34" s="91" t="s">
        <v>105</v>
      </c>
      <c r="J34" s="91">
        <v>1</v>
      </c>
      <c r="K34" s="91">
        <v>1</v>
      </c>
      <c r="L34" s="95" t="s">
        <v>105</v>
      </c>
      <c r="M34" s="91">
        <v>0</v>
      </c>
      <c r="N34" s="92">
        <v>1</v>
      </c>
      <c r="O34" s="91" t="s">
        <v>105</v>
      </c>
      <c r="P34" s="91" t="s">
        <v>105</v>
      </c>
      <c r="Q34" s="91" t="s">
        <v>105</v>
      </c>
      <c r="R34" s="91" t="s">
        <v>105</v>
      </c>
      <c r="S34" s="91" t="s">
        <v>105</v>
      </c>
      <c r="T34" s="95" t="s">
        <v>105</v>
      </c>
      <c r="U34" s="91">
        <v>1</v>
      </c>
      <c r="V34" s="91">
        <v>0</v>
      </c>
      <c r="W34" s="92" t="s">
        <v>105</v>
      </c>
      <c r="X34" s="92">
        <v>0</v>
      </c>
      <c r="Y34" s="92" t="s">
        <v>105</v>
      </c>
      <c r="Z34" s="92" t="s">
        <v>105</v>
      </c>
    </row>
    <row r="35" spans="1:27" s="16" customFormat="1" ht="54" customHeight="1">
      <c r="A35" s="128"/>
      <c r="B35" s="27" t="s">
        <v>43</v>
      </c>
      <c r="C35" s="31"/>
      <c r="D35" s="94"/>
      <c r="E35" s="94"/>
      <c r="F35" s="91"/>
      <c r="G35" s="95"/>
      <c r="H35" s="91"/>
      <c r="I35" s="94"/>
      <c r="J35" s="95"/>
      <c r="K35" s="95"/>
      <c r="L35" s="95"/>
      <c r="M35" s="108">
        <v>0</v>
      </c>
      <c r="N35" s="108"/>
      <c r="O35" s="95" t="s">
        <v>105</v>
      </c>
      <c r="P35" s="95" t="s">
        <v>105</v>
      </c>
      <c r="Q35" s="95" t="s">
        <v>105</v>
      </c>
      <c r="R35" s="91" t="s">
        <v>105</v>
      </c>
      <c r="S35" s="95"/>
      <c r="T35" s="95" t="s">
        <v>105</v>
      </c>
      <c r="U35" s="95" t="s">
        <v>105</v>
      </c>
      <c r="V35" s="108"/>
      <c r="W35" s="92" t="s">
        <v>105</v>
      </c>
      <c r="X35" s="96" t="s">
        <v>105</v>
      </c>
      <c r="Y35" s="95"/>
      <c r="Z35" s="92" t="s">
        <v>105</v>
      </c>
    </row>
    <row r="36" spans="1:27" s="16" customFormat="1" ht="76.5">
      <c r="A36" s="57" t="s">
        <v>18</v>
      </c>
      <c r="B36" s="27" t="s">
        <v>25</v>
      </c>
      <c r="C36" s="31"/>
      <c r="D36" s="95">
        <v>1</v>
      </c>
      <c r="E36" s="95" t="s">
        <v>105</v>
      </c>
      <c r="F36" s="91" t="s">
        <v>105</v>
      </c>
      <c r="G36" s="91" t="s">
        <v>105</v>
      </c>
      <c r="H36" s="91" t="s">
        <v>105</v>
      </c>
      <c r="I36" s="95" t="s">
        <v>105</v>
      </c>
      <c r="J36" s="95" t="s">
        <v>105</v>
      </c>
      <c r="K36" s="95" t="s">
        <v>105</v>
      </c>
      <c r="L36" s="95" t="s">
        <v>105</v>
      </c>
      <c r="M36" s="95">
        <v>1</v>
      </c>
      <c r="N36" s="95" t="s">
        <v>105</v>
      </c>
      <c r="O36" s="95" t="s">
        <v>105</v>
      </c>
      <c r="P36" s="95" t="s">
        <v>105</v>
      </c>
      <c r="Q36" s="95" t="s">
        <v>105</v>
      </c>
      <c r="R36" s="91" t="s">
        <v>105</v>
      </c>
      <c r="S36" s="95" t="s">
        <v>105</v>
      </c>
      <c r="T36" s="95" t="s">
        <v>105</v>
      </c>
      <c r="U36" s="95" t="s">
        <v>105</v>
      </c>
      <c r="V36" s="95">
        <v>0</v>
      </c>
      <c r="W36" s="95" t="s">
        <v>105</v>
      </c>
      <c r="X36" s="96">
        <v>0</v>
      </c>
      <c r="Y36" s="95">
        <v>1</v>
      </c>
      <c r="Z36" s="92" t="s">
        <v>105</v>
      </c>
    </row>
    <row r="37" spans="1:27" ht="63.75">
      <c r="A37" s="57" t="s">
        <v>104</v>
      </c>
      <c r="B37" s="27" t="s">
        <v>26</v>
      </c>
      <c r="C37" s="31"/>
      <c r="D37" s="95">
        <v>1</v>
      </c>
      <c r="E37" s="95">
        <v>1</v>
      </c>
      <c r="F37" s="91" t="s">
        <v>105</v>
      </c>
      <c r="G37" s="91" t="s">
        <v>105</v>
      </c>
      <c r="H37" s="91" t="s">
        <v>105</v>
      </c>
      <c r="I37" s="95">
        <v>1</v>
      </c>
      <c r="J37" s="95">
        <v>1</v>
      </c>
      <c r="K37" s="95" t="s">
        <v>105</v>
      </c>
      <c r="L37" s="95" t="s">
        <v>105</v>
      </c>
      <c r="M37" s="95">
        <v>1</v>
      </c>
      <c r="N37" s="96">
        <v>1</v>
      </c>
      <c r="O37" s="95" t="s">
        <v>105</v>
      </c>
      <c r="P37" s="95">
        <v>1</v>
      </c>
      <c r="Q37" s="95">
        <v>1</v>
      </c>
      <c r="R37" s="91" t="s">
        <v>105</v>
      </c>
      <c r="S37" s="95">
        <v>1</v>
      </c>
      <c r="T37" s="95" t="s">
        <v>105</v>
      </c>
      <c r="U37" s="95">
        <v>1</v>
      </c>
      <c r="V37" s="95" t="s">
        <v>105</v>
      </c>
      <c r="W37" s="95" t="s">
        <v>105</v>
      </c>
      <c r="X37" s="95" t="s">
        <v>105</v>
      </c>
      <c r="Y37" s="95">
        <v>1</v>
      </c>
      <c r="Z37" s="91">
        <v>1</v>
      </c>
    </row>
    <row r="38" spans="1:27" s="16" customFormat="1" ht="63.75">
      <c r="A38" s="57" t="s">
        <v>21</v>
      </c>
      <c r="B38" s="27" t="s">
        <v>27</v>
      </c>
      <c r="C38" s="31"/>
      <c r="D38" s="95">
        <v>1</v>
      </c>
      <c r="E38" s="95">
        <v>1</v>
      </c>
      <c r="F38" s="91" t="s">
        <v>105</v>
      </c>
      <c r="G38" s="95">
        <v>1</v>
      </c>
      <c r="H38" s="91" t="s">
        <v>105</v>
      </c>
      <c r="I38" s="95" t="s">
        <v>105</v>
      </c>
      <c r="J38" s="95" t="s">
        <v>105</v>
      </c>
      <c r="K38" s="95" t="s">
        <v>105</v>
      </c>
      <c r="L38" s="95">
        <v>1</v>
      </c>
      <c r="M38" s="95" t="s">
        <v>105</v>
      </c>
      <c r="N38" s="96">
        <v>1</v>
      </c>
      <c r="O38" s="95" t="s">
        <v>105</v>
      </c>
      <c r="P38" s="95" t="s">
        <v>105</v>
      </c>
      <c r="Q38" s="95" t="s">
        <v>105</v>
      </c>
      <c r="R38" s="91" t="s">
        <v>105</v>
      </c>
      <c r="S38" s="95" t="s">
        <v>105</v>
      </c>
      <c r="T38" s="95" t="s">
        <v>105</v>
      </c>
      <c r="U38" s="95" t="s">
        <v>105</v>
      </c>
      <c r="V38" s="95" t="s">
        <v>105</v>
      </c>
      <c r="W38" s="92" t="s">
        <v>105</v>
      </c>
      <c r="X38" s="96" t="s">
        <v>105</v>
      </c>
      <c r="Y38" s="95" t="s">
        <v>105</v>
      </c>
      <c r="Z38" s="91">
        <v>1</v>
      </c>
    </row>
    <row r="39" spans="1:27" ht="38.25">
      <c r="A39" s="57" t="s">
        <v>24</v>
      </c>
      <c r="B39" s="27" t="s">
        <v>28</v>
      </c>
      <c r="C39" s="31"/>
      <c r="D39" s="95">
        <v>1</v>
      </c>
      <c r="E39" s="95">
        <v>1</v>
      </c>
      <c r="F39" s="91">
        <v>0</v>
      </c>
      <c r="G39" s="95">
        <v>1</v>
      </c>
      <c r="H39" s="91" t="s">
        <v>105</v>
      </c>
      <c r="I39" s="95">
        <v>1</v>
      </c>
      <c r="J39" s="95" t="s">
        <v>105</v>
      </c>
      <c r="K39" s="95" t="s">
        <v>105</v>
      </c>
      <c r="L39" s="95">
        <v>0</v>
      </c>
      <c r="M39" s="95">
        <v>0</v>
      </c>
      <c r="N39" s="96">
        <v>1</v>
      </c>
      <c r="O39" s="95">
        <v>0</v>
      </c>
      <c r="P39" s="95">
        <v>1</v>
      </c>
      <c r="Q39" s="95">
        <v>1</v>
      </c>
      <c r="R39" s="91" t="s">
        <v>105</v>
      </c>
      <c r="S39" s="95">
        <v>1</v>
      </c>
      <c r="T39" s="95" t="s">
        <v>105</v>
      </c>
      <c r="U39" s="95">
        <v>1</v>
      </c>
      <c r="V39" s="95" t="s">
        <v>105</v>
      </c>
      <c r="W39" s="95" t="s">
        <v>105</v>
      </c>
      <c r="X39" s="95" t="s">
        <v>105</v>
      </c>
      <c r="Y39" s="95">
        <v>0</v>
      </c>
      <c r="Z39" s="91">
        <v>1</v>
      </c>
    </row>
    <row r="40" spans="1:27" s="30" customFormat="1" ht="12.75">
      <c r="A40" s="58"/>
      <c r="B40" s="29" t="s">
        <v>46</v>
      </c>
      <c r="C40" s="75"/>
      <c r="D40" s="100">
        <f>SUM(D34:D39)-D35</f>
        <v>4</v>
      </c>
      <c r="E40" s="100">
        <f>SUM(E34:E39)-E35</f>
        <v>4</v>
      </c>
      <c r="F40" s="100">
        <f>SUM(F34:F39)-F35</f>
        <v>0</v>
      </c>
      <c r="G40" s="100">
        <f t="shared" ref="G40" si="17">SUM(G34:G39)</f>
        <v>2</v>
      </c>
      <c r="H40" s="100">
        <f>SUM(H34:H39)</f>
        <v>0</v>
      </c>
      <c r="I40" s="100">
        <f>SUM(I34:I39)</f>
        <v>2</v>
      </c>
      <c r="J40" s="100">
        <f t="shared" ref="J40:K40" si="18">SUM(J34:J39)</f>
        <v>2</v>
      </c>
      <c r="K40" s="100">
        <f t="shared" si="18"/>
        <v>1</v>
      </c>
      <c r="L40" s="100">
        <f>SUM(L34:L39)</f>
        <v>1</v>
      </c>
      <c r="M40" s="100">
        <f>SUM(M34:M39)</f>
        <v>2</v>
      </c>
      <c r="N40" s="100">
        <f>SUM(N34:N39)-N35</f>
        <v>4</v>
      </c>
      <c r="O40" s="100">
        <f t="shared" ref="O40:P40" si="19">SUM(O34:O39)</f>
        <v>0</v>
      </c>
      <c r="P40" s="100">
        <f t="shared" si="19"/>
        <v>2</v>
      </c>
      <c r="Q40" s="100">
        <f t="shared" ref="Q40:X40" si="20">SUM(Q34:Q39)</f>
        <v>2</v>
      </c>
      <c r="R40" s="100">
        <f>SUM(R34:R39)</f>
        <v>0</v>
      </c>
      <c r="S40" s="100">
        <f t="shared" si="20"/>
        <v>2</v>
      </c>
      <c r="T40" s="100">
        <f>SUM(T34:T39)</f>
        <v>0</v>
      </c>
      <c r="U40" s="100">
        <f t="shared" si="20"/>
        <v>3</v>
      </c>
      <c r="V40" s="100">
        <f>SUM(V34:V39)-V35</f>
        <v>0</v>
      </c>
      <c r="W40" s="100">
        <f t="shared" si="20"/>
        <v>0</v>
      </c>
      <c r="X40" s="100">
        <f t="shared" si="20"/>
        <v>0</v>
      </c>
      <c r="Y40" s="100">
        <f t="shared" ref="Y40:Z40" si="21">SUM(Y34:Y39)</f>
        <v>2</v>
      </c>
      <c r="Z40" s="101">
        <f t="shared" si="21"/>
        <v>3</v>
      </c>
    </row>
    <row r="41" spans="1:27" s="32" customFormat="1" ht="27">
      <c r="A41" s="59"/>
      <c r="B41" s="33" t="s">
        <v>112</v>
      </c>
      <c r="C41" s="76">
        <f>SUM(D41:Z41)</f>
        <v>13.033333333333333</v>
      </c>
      <c r="D41" s="77">
        <f>D40/D44</f>
        <v>0.8</v>
      </c>
      <c r="E41" s="77">
        <f t="shared" ref="E41:Z41" si="22">E40/E44</f>
        <v>1</v>
      </c>
      <c r="F41" s="77">
        <f t="shared" si="22"/>
        <v>0</v>
      </c>
      <c r="G41" s="77">
        <f t="shared" si="22"/>
        <v>0.66666666666666663</v>
      </c>
      <c r="H41" s="77">
        <v>0</v>
      </c>
      <c r="I41" s="77">
        <f t="shared" si="22"/>
        <v>1</v>
      </c>
      <c r="J41" s="77">
        <f t="shared" si="22"/>
        <v>1</v>
      </c>
      <c r="K41" s="77">
        <f t="shared" si="22"/>
        <v>1</v>
      </c>
      <c r="L41" s="77">
        <f t="shared" si="22"/>
        <v>0.5</v>
      </c>
      <c r="M41" s="77">
        <f t="shared" si="22"/>
        <v>0.4</v>
      </c>
      <c r="N41" s="77">
        <f t="shared" si="22"/>
        <v>1</v>
      </c>
      <c r="O41" s="77">
        <f t="shared" si="22"/>
        <v>0</v>
      </c>
      <c r="P41" s="77">
        <f t="shared" si="22"/>
        <v>1</v>
      </c>
      <c r="Q41" s="77">
        <f t="shared" si="22"/>
        <v>1</v>
      </c>
      <c r="R41" s="77">
        <v>0</v>
      </c>
      <c r="S41" s="77">
        <f t="shared" si="22"/>
        <v>1</v>
      </c>
      <c r="T41" s="77">
        <v>0</v>
      </c>
      <c r="U41" s="77">
        <f t="shared" si="22"/>
        <v>1</v>
      </c>
      <c r="V41" s="77">
        <f t="shared" si="22"/>
        <v>0</v>
      </c>
      <c r="W41" s="77">
        <v>0</v>
      </c>
      <c r="X41" s="77">
        <f t="shared" si="22"/>
        <v>0</v>
      </c>
      <c r="Y41" s="77">
        <f t="shared" si="22"/>
        <v>0.66666666666666663</v>
      </c>
      <c r="Z41" s="77">
        <f t="shared" si="22"/>
        <v>1</v>
      </c>
    </row>
    <row r="42" spans="1:27" s="30" customFormat="1" ht="12.75">
      <c r="A42" s="60"/>
      <c r="B42" s="34" t="s">
        <v>47</v>
      </c>
      <c r="C42" s="78"/>
      <c r="D42" s="79">
        <f>D40+D30+D23+D12</f>
        <v>18</v>
      </c>
      <c r="E42" s="79">
        <f t="shared" ref="E42:Z42" si="23">E40+E30+E23+E12</f>
        <v>16</v>
      </c>
      <c r="F42" s="79">
        <f t="shared" si="23"/>
        <v>12</v>
      </c>
      <c r="G42" s="79">
        <f t="shared" si="23"/>
        <v>12</v>
      </c>
      <c r="H42" s="79">
        <f t="shared" si="23"/>
        <v>2</v>
      </c>
      <c r="I42" s="79">
        <f t="shared" si="23"/>
        <v>10</v>
      </c>
      <c r="J42" s="79">
        <f t="shared" si="23"/>
        <v>8</v>
      </c>
      <c r="K42" s="79">
        <f t="shared" si="23"/>
        <v>5</v>
      </c>
      <c r="L42" s="79">
        <f>L40+L30+L23+L12</f>
        <v>5</v>
      </c>
      <c r="M42" s="79">
        <f>M40+M30+M23+M12</f>
        <v>6</v>
      </c>
      <c r="N42" s="79">
        <f>N40+N30+N23+N12</f>
        <v>9</v>
      </c>
      <c r="O42" s="79">
        <f t="shared" si="23"/>
        <v>5</v>
      </c>
      <c r="P42" s="79">
        <f t="shared" si="23"/>
        <v>6</v>
      </c>
      <c r="Q42" s="79">
        <f t="shared" si="23"/>
        <v>10</v>
      </c>
      <c r="R42" s="79">
        <f>R40+R30+R23+R12</f>
        <v>1</v>
      </c>
      <c r="S42" s="79">
        <f t="shared" si="23"/>
        <v>10</v>
      </c>
      <c r="T42" s="79">
        <f>T40+T30+T23+T12</f>
        <v>1</v>
      </c>
      <c r="U42" s="79">
        <f t="shared" si="23"/>
        <v>11</v>
      </c>
      <c r="V42" s="79">
        <f>V40+V30+V23+V12</f>
        <v>5</v>
      </c>
      <c r="W42" s="79">
        <f t="shared" si="23"/>
        <v>5</v>
      </c>
      <c r="X42" s="79">
        <f t="shared" si="23"/>
        <v>6</v>
      </c>
      <c r="Y42" s="79">
        <f t="shared" si="23"/>
        <v>10</v>
      </c>
      <c r="Z42" s="79">
        <f t="shared" si="23"/>
        <v>12</v>
      </c>
    </row>
    <row r="43" spans="1:27" s="36" customFormat="1" ht="25.5">
      <c r="A43" s="62"/>
      <c r="B43" s="35" t="s">
        <v>107</v>
      </c>
      <c r="C43" s="80">
        <f>SUM(D43:Z43)</f>
        <v>73.307142857142864</v>
      </c>
      <c r="D43" s="81">
        <f>D13+D24+D31+D41</f>
        <v>3.8</v>
      </c>
      <c r="E43" s="81">
        <f t="shared" ref="E43:Z43" si="24">E13+E24+E31+E41</f>
        <v>4</v>
      </c>
      <c r="F43" s="81">
        <f t="shared" si="24"/>
        <v>2.8571428571428572</v>
      </c>
      <c r="G43" s="81">
        <f t="shared" si="24"/>
        <v>3.6666666666666665</v>
      </c>
      <c r="H43" s="81">
        <f t="shared" si="24"/>
        <v>2</v>
      </c>
      <c r="I43" s="81">
        <f t="shared" si="24"/>
        <v>4</v>
      </c>
      <c r="J43" s="81">
        <f t="shared" si="24"/>
        <v>4</v>
      </c>
      <c r="K43" s="81">
        <f t="shared" si="24"/>
        <v>3</v>
      </c>
      <c r="L43" s="81">
        <f>L13+L24+L31+L41</f>
        <v>3.5</v>
      </c>
      <c r="M43" s="81">
        <f>M13+M24+M31+M41</f>
        <v>3.0666666666666664</v>
      </c>
      <c r="N43" s="81">
        <f>N13+N24+N31+N41</f>
        <v>4</v>
      </c>
      <c r="O43" s="81">
        <f t="shared" si="24"/>
        <v>1.75</v>
      </c>
      <c r="P43" s="81">
        <f t="shared" si="24"/>
        <v>4</v>
      </c>
      <c r="Q43" s="81">
        <f t="shared" si="24"/>
        <v>4</v>
      </c>
      <c r="R43" s="81">
        <f>R13+R24+R31+R41</f>
        <v>1</v>
      </c>
      <c r="S43" s="81">
        <f t="shared" si="24"/>
        <v>4</v>
      </c>
      <c r="T43" s="81">
        <f>T13+T24+T31+T41</f>
        <v>1</v>
      </c>
      <c r="U43" s="81">
        <f t="shared" si="24"/>
        <v>4</v>
      </c>
      <c r="V43" s="81">
        <f>V13+V24+V31+V41</f>
        <v>2.5</v>
      </c>
      <c r="W43" s="81">
        <f t="shared" si="24"/>
        <v>3</v>
      </c>
      <c r="X43" s="81">
        <f t="shared" si="24"/>
        <v>2.5</v>
      </c>
      <c r="Y43" s="81">
        <f t="shared" si="24"/>
        <v>3.6666666666666665</v>
      </c>
      <c r="Z43" s="81">
        <f t="shared" si="24"/>
        <v>4</v>
      </c>
    </row>
    <row r="44" spans="1:27" s="36" customFormat="1" ht="12.75">
      <c r="A44" s="70"/>
      <c r="B44" s="70" t="s">
        <v>70</v>
      </c>
      <c r="C44" s="70"/>
      <c r="D44" s="87">
        <f>COUNTIF(D34:D39,"&gt;=0")</f>
        <v>5</v>
      </c>
      <c r="E44" s="87">
        <f t="shared" ref="E44:Z44" si="25">COUNTIF(E34:E39,"&gt;=0")</f>
        <v>4</v>
      </c>
      <c r="F44" s="87">
        <f t="shared" si="25"/>
        <v>1</v>
      </c>
      <c r="G44" s="87">
        <f t="shared" si="25"/>
        <v>3</v>
      </c>
      <c r="H44" s="87">
        <f t="shared" si="25"/>
        <v>0</v>
      </c>
      <c r="I44" s="87">
        <f t="shared" si="25"/>
        <v>2</v>
      </c>
      <c r="J44" s="87">
        <f t="shared" si="25"/>
        <v>2</v>
      </c>
      <c r="K44" s="87">
        <f t="shared" si="25"/>
        <v>1</v>
      </c>
      <c r="L44" s="87">
        <f t="shared" si="25"/>
        <v>2</v>
      </c>
      <c r="M44" s="87">
        <f t="shared" si="25"/>
        <v>5</v>
      </c>
      <c r="N44" s="87">
        <f t="shared" si="25"/>
        <v>4</v>
      </c>
      <c r="O44" s="87">
        <f t="shared" si="25"/>
        <v>1</v>
      </c>
      <c r="P44" s="87">
        <f t="shared" si="25"/>
        <v>2</v>
      </c>
      <c r="Q44" s="87">
        <f t="shared" si="25"/>
        <v>2</v>
      </c>
      <c r="R44" s="87">
        <f t="shared" si="25"/>
        <v>0</v>
      </c>
      <c r="S44" s="87">
        <f t="shared" si="25"/>
        <v>2</v>
      </c>
      <c r="T44" s="87">
        <f t="shared" si="25"/>
        <v>0</v>
      </c>
      <c r="U44" s="87">
        <f t="shared" si="25"/>
        <v>3</v>
      </c>
      <c r="V44" s="87">
        <f t="shared" si="25"/>
        <v>2</v>
      </c>
      <c r="W44" s="87">
        <f t="shared" si="25"/>
        <v>0</v>
      </c>
      <c r="X44" s="87">
        <f t="shared" si="25"/>
        <v>2</v>
      </c>
      <c r="Y44" s="87">
        <f t="shared" si="25"/>
        <v>3</v>
      </c>
      <c r="Z44" s="87">
        <f t="shared" si="25"/>
        <v>3</v>
      </c>
    </row>
    <row r="45" spans="1:27" s="38" customFormat="1" ht="28.5" customHeight="1">
      <c r="A45" s="63"/>
      <c r="B45" s="37" t="s">
        <v>108</v>
      </c>
      <c r="C45" s="82">
        <f>SUM(D45:Z45)</f>
        <v>20.575964824649034</v>
      </c>
      <c r="D45" s="83">
        <f>D42/D46</f>
        <v>0.94736842105263153</v>
      </c>
      <c r="E45" s="83">
        <f t="shared" ref="E45:Z45" si="26">E42/E46</f>
        <v>1</v>
      </c>
      <c r="F45" s="83">
        <f t="shared" si="26"/>
        <v>0.8571428571428571</v>
      </c>
      <c r="G45" s="83">
        <f t="shared" si="26"/>
        <v>0.92307692307692313</v>
      </c>
      <c r="H45" s="83">
        <f t="shared" si="26"/>
        <v>1</v>
      </c>
      <c r="I45" s="83">
        <f t="shared" si="26"/>
        <v>1</v>
      </c>
      <c r="J45" s="83">
        <f t="shared" si="26"/>
        <v>1</v>
      </c>
      <c r="K45" s="83">
        <f t="shared" si="26"/>
        <v>1</v>
      </c>
      <c r="L45" s="83">
        <f t="shared" si="26"/>
        <v>0.83333333333333337</v>
      </c>
      <c r="M45" s="83">
        <f t="shared" si="26"/>
        <v>0.6</v>
      </c>
      <c r="N45" s="83">
        <f t="shared" si="26"/>
        <v>1</v>
      </c>
      <c r="O45" s="83">
        <f t="shared" si="26"/>
        <v>0.7142857142857143</v>
      </c>
      <c r="P45" s="83">
        <f t="shared" si="26"/>
        <v>1</v>
      </c>
      <c r="Q45" s="83">
        <f t="shared" si="26"/>
        <v>1</v>
      </c>
      <c r="R45" s="83">
        <f t="shared" si="26"/>
        <v>0.5</v>
      </c>
      <c r="S45" s="83">
        <f t="shared" si="26"/>
        <v>1</v>
      </c>
      <c r="T45" s="83">
        <f t="shared" si="26"/>
        <v>1</v>
      </c>
      <c r="U45" s="83">
        <f t="shared" si="26"/>
        <v>1</v>
      </c>
      <c r="V45" s="83">
        <f t="shared" si="26"/>
        <v>0.625</v>
      </c>
      <c r="W45" s="83">
        <f t="shared" si="26"/>
        <v>1</v>
      </c>
      <c r="X45" s="83">
        <f t="shared" si="26"/>
        <v>0.66666666666666663</v>
      </c>
      <c r="Y45" s="83">
        <f t="shared" si="26"/>
        <v>0.90909090909090906</v>
      </c>
      <c r="Z45" s="83">
        <f t="shared" si="26"/>
        <v>1</v>
      </c>
    </row>
    <row r="46" spans="1:27" s="40" customFormat="1" ht="27">
      <c r="A46" s="64"/>
      <c r="B46" s="65" t="s">
        <v>56</v>
      </c>
      <c r="C46" s="84"/>
      <c r="D46" s="123">
        <f>D14+D25+D32+D44</f>
        <v>19</v>
      </c>
      <c r="E46" s="84">
        <f t="shared" ref="E46:Z46" si="27">E14+E25+E32+E44</f>
        <v>16</v>
      </c>
      <c r="F46" s="84">
        <f t="shared" si="27"/>
        <v>14</v>
      </c>
      <c r="G46" s="84">
        <f t="shared" si="27"/>
        <v>13</v>
      </c>
      <c r="H46" s="84">
        <f t="shared" si="27"/>
        <v>2</v>
      </c>
      <c r="I46" s="84">
        <f t="shared" si="27"/>
        <v>10</v>
      </c>
      <c r="J46" s="84">
        <f t="shared" si="27"/>
        <v>8</v>
      </c>
      <c r="K46" s="84">
        <f t="shared" si="27"/>
        <v>5</v>
      </c>
      <c r="L46" s="84">
        <f>L14+L25+L32+L44</f>
        <v>6</v>
      </c>
      <c r="M46" s="84">
        <f>M14+M25+M32+M44</f>
        <v>10</v>
      </c>
      <c r="N46" s="84">
        <f>N14+N25+N32+N44</f>
        <v>9</v>
      </c>
      <c r="O46" s="84">
        <f t="shared" si="27"/>
        <v>7</v>
      </c>
      <c r="P46" s="84">
        <f t="shared" si="27"/>
        <v>6</v>
      </c>
      <c r="Q46" s="84">
        <f t="shared" si="27"/>
        <v>10</v>
      </c>
      <c r="R46" s="84">
        <f>R14+R25+R32+R44</f>
        <v>2</v>
      </c>
      <c r="S46" s="84">
        <f t="shared" si="27"/>
        <v>10</v>
      </c>
      <c r="T46" s="123">
        <f>T14+T25+T32+T44</f>
        <v>1</v>
      </c>
      <c r="U46" s="84">
        <f t="shared" si="27"/>
        <v>11</v>
      </c>
      <c r="V46" s="84">
        <f>V14+V25+V32+V44</f>
        <v>8</v>
      </c>
      <c r="W46" s="84">
        <f t="shared" si="27"/>
        <v>5</v>
      </c>
      <c r="X46" s="84">
        <f t="shared" si="27"/>
        <v>9</v>
      </c>
      <c r="Y46" s="84">
        <f t="shared" si="27"/>
        <v>11</v>
      </c>
      <c r="Z46" s="84">
        <f t="shared" si="27"/>
        <v>12</v>
      </c>
      <c r="AA46" s="39"/>
    </row>
    <row r="47" spans="1:27">
      <c r="B47" s="41"/>
    </row>
    <row r="50" spans="4:4">
      <c r="D50" s="36"/>
    </row>
    <row r="51" spans="4:4">
      <c r="D51" s="42"/>
    </row>
    <row r="52" spans="4:4">
      <c r="D52" s="36"/>
    </row>
  </sheetData>
  <mergeCells count="13">
    <mergeCell ref="B2:Z2"/>
    <mergeCell ref="O4:Z4"/>
    <mergeCell ref="H4:K4"/>
    <mergeCell ref="B7:Z7"/>
    <mergeCell ref="B15:Z15"/>
    <mergeCell ref="L4:N4"/>
    <mergeCell ref="B26:Z26"/>
    <mergeCell ref="B33:Z33"/>
    <mergeCell ref="A34:A35"/>
    <mergeCell ref="A4:A5"/>
    <mergeCell ref="B4:B5"/>
    <mergeCell ref="C4:C5"/>
    <mergeCell ref="D4:G4"/>
  </mergeCells>
  <pageMargins left="3.937007874015748E-2" right="3.937007874015748E-2" top="0.15748031496062992" bottom="0.15748031496062992" header="0.31496062992125984" footer="0.31496062992125984"/>
  <pageSetup paperSize="9" scale="5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48"/>
  <sheetViews>
    <sheetView zoomScaleNormal="100" workbookViewId="0">
      <pane ySplit="5" topLeftCell="A6" activePane="bottomLeft" state="frozen"/>
      <selection pane="bottomLeft" activeCell="I39" sqref="I39"/>
    </sheetView>
  </sheetViews>
  <sheetFormatPr defaultRowHeight="15"/>
  <cols>
    <col min="1" max="1" width="5.28515625" style="5" customWidth="1"/>
    <col min="2" max="2" width="59.28515625" style="1" customWidth="1"/>
    <col min="3" max="3" width="12.85546875" style="1" customWidth="1"/>
    <col min="4" max="4" width="20" style="54" customWidth="1"/>
    <col min="5" max="16384" width="9.140625" style="1"/>
  </cols>
  <sheetData>
    <row r="1" spans="1:4">
      <c r="D1" s="52" t="s">
        <v>75</v>
      </c>
    </row>
    <row r="2" spans="1:4" ht="72" customHeight="1">
      <c r="B2" s="143" t="s">
        <v>141</v>
      </c>
      <c r="C2" s="143"/>
      <c r="D2" s="143"/>
    </row>
    <row r="4" spans="1:4" ht="46.5" customHeight="1">
      <c r="A4" s="146" t="s">
        <v>114</v>
      </c>
      <c r="B4" s="148" t="s">
        <v>73</v>
      </c>
      <c r="C4" s="148" t="s">
        <v>58</v>
      </c>
      <c r="D4" s="144" t="s">
        <v>60</v>
      </c>
    </row>
    <row r="5" spans="1:4" ht="54.75" customHeight="1">
      <c r="A5" s="147"/>
      <c r="B5" s="149"/>
      <c r="C5" s="149"/>
      <c r="D5" s="145"/>
    </row>
    <row r="6" spans="1:4" ht="31.5" customHeight="1">
      <c r="A6" s="140" t="s">
        <v>66</v>
      </c>
      <c r="B6" s="141"/>
      <c r="C6" s="141"/>
      <c r="D6" s="142"/>
    </row>
    <row r="7" spans="1:4" ht="21.75" customHeight="1">
      <c r="A7" s="6">
        <v>1</v>
      </c>
      <c r="B7" s="8" t="s">
        <v>133</v>
      </c>
      <c r="C7" s="48">
        <v>1</v>
      </c>
      <c r="D7" s="103">
        <f>Приложение1!E45</f>
        <v>1</v>
      </c>
    </row>
    <row r="8" spans="1:4" ht="21.75" customHeight="1">
      <c r="A8" s="6">
        <v>2</v>
      </c>
      <c r="B8" s="8" t="s">
        <v>84</v>
      </c>
      <c r="C8" s="48">
        <v>2</v>
      </c>
      <c r="D8" s="103">
        <f>Приложение1!D45</f>
        <v>0.94736842105263153</v>
      </c>
    </row>
    <row r="9" spans="1:4">
      <c r="A9" s="15">
        <v>3</v>
      </c>
      <c r="B9" s="8" t="s">
        <v>81</v>
      </c>
      <c r="C9" s="48">
        <v>3</v>
      </c>
      <c r="D9" s="103">
        <f>Приложение1!G45</f>
        <v>0.92307692307692313</v>
      </c>
    </row>
    <row r="10" spans="1:4">
      <c r="A10" s="15">
        <v>4</v>
      </c>
      <c r="B10" s="8" t="s">
        <v>85</v>
      </c>
      <c r="C10" s="48">
        <v>4</v>
      </c>
      <c r="D10" s="103">
        <f>Приложение1!F45</f>
        <v>0.8571428571428571</v>
      </c>
    </row>
    <row r="11" spans="1:4" ht="32.25" customHeight="1">
      <c r="A11" s="140" t="s">
        <v>115</v>
      </c>
      <c r="B11" s="141"/>
      <c r="C11" s="141"/>
      <c r="D11" s="142"/>
    </row>
    <row r="12" spans="1:4">
      <c r="A12" s="45">
        <v>5</v>
      </c>
      <c r="B12" s="8" t="s">
        <v>78</v>
      </c>
      <c r="C12" s="48">
        <v>1</v>
      </c>
      <c r="D12" s="103">
        <f>Приложение1!K45</f>
        <v>1</v>
      </c>
    </row>
    <row r="13" spans="1:4">
      <c r="A13" s="45">
        <v>6</v>
      </c>
      <c r="B13" s="8" t="s">
        <v>125</v>
      </c>
      <c r="C13" s="48">
        <v>1</v>
      </c>
      <c r="D13" s="103">
        <f>Приложение1!I45</f>
        <v>1</v>
      </c>
    </row>
    <row r="14" spans="1:4">
      <c r="A14" s="45">
        <v>7</v>
      </c>
      <c r="B14" s="8" t="s">
        <v>38</v>
      </c>
      <c r="C14" s="48">
        <v>1</v>
      </c>
      <c r="D14" s="103">
        <f>Приложение1!J45</f>
        <v>1</v>
      </c>
    </row>
    <row r="15" spans="1:4">
      <c r="A15" s="109">
        <v>8</v>
      </c>
      <c r="B15" s="8" t="s">
        <v>36</v>
      </c>
      <c r="C15" s="48">
        <v>1</v>
      </c>
      <c r="D15" s="103">
        <f>Приложение1!H45</f>
        <v>1</v>
      </c>
    </row>
    <row r="16" spans="1:4" ht="21.75" customHeight="1">
      <c r="A16" s="140" t="s">
        <v>122</v>
      </c>
      <c r="B16" s="141"/>
      <c r="C16" s="141"/>
      <c r="D16" s="142"/>
    </row>
    <row r="17" spans="1:4" ht="18" customHeight="1">
      <c r="A17" s="46">
        <v>10</v>
      </c>
      <c r="B17" s="2" t="s">
        <v>82</v>
      </c>
      <c r="C17" s="48">
        <v>1</v>
      </c>
      <c r="D17" s="103">
        <f>Приложение1!N45</f>
        <v>1</v>
      </c>
    </row>
    <row r="18" spans="1:4">
      <c r="A18" s="6">
        <v>11</v>
      </c>
      <c r="B18" s="8" t="s">
        <v>39</v>
      </c>
      <c r="C18" s="48">
        <v>2</v>
      </c>
      <c r="D18" s="103">
        <f>Приложение1!L45</f>
        <v>0.83333333333333337</v>
      </c>
    </row>
    <row r="19" spans="1:4">
      <c r="A19" s="15">
        <v>12</v>
      </c>
      <c r="B19" s="2" t="s">
        <v>31</v>
      </c>
      <c r="C19" s="48">
        <v>3</v>
      </c>
      <c r="D19" s="103">
        <f>Приложение1!M45</f>
        <v>0.6</v>
      </c>
    </row>
    <row r="20" spans="1:4" ht="27" customHeight="1">
      <c r="A20" s="140" t="s">
        <v>127</v>
      </c>
      <c r="B20" s="141"/>
      <c r="C20" s="141"/>
      <c r="D20" s="142"/>
    </row>
    <row r="21" spans="1:4">
      <c r="A21" s="137" t="s">
        <v>135</v>
      </c>
      <c r="B21" s="138"/>
      <c r="C21" s="138"/>
      <c r="D21" s="139"/>
    </row>
    <row r="22" spans="1:4">
      <c r="A22" s="15">
        <v>13</v>
      </c>
      <c r="B22" s="2" t="s">
        <v>86</v>
      </c>
      <c r="C22" s="48">
        <v>1</v>
      </c>
      <c r="D22" s="103">
        <f>Приложение1!T45</f>
        <v>1</v>
      </c>
    </row>
    <row r="23" spans="1:4">
      <c r="A23" s="137" t="s">
        <v>136</v>
      </c>
      <c r="B23" s="138"/>
      <c r="C23" s="138"/>
      <c r="D23" s="139"/>
    </row>
    <row r="24" spans="1:4">
      <c r="A24" s="49">
        <v>14</v>
      </c>
      <c r="B24" s="7" t="s">
        <v>124</v>
      </c>
      <c r="C24" s="48">
        <v>1</v>
      </c>
      <c r="D24" s="73">
        <f>Приложение1!R45</f>
        <v>0.5</v>
      </c>
    </row>
    <row r="25" spans="1:4">
      <c r="A25" s="137" t="s">
        <v>137</v>
      </c>
      <c r="B25" s="138"/>
      <c r="C25" s="138"/>
      <c r="D25" s="139"/>
    </row>
    <row r="26" spans="1:4">
      <c r="A26" s="49">
        <v>15</v>
      </c>
      <c r="B26" s="9" t="s">
        <v>87</v>
      </c>
      <c r="C26" s="48">
        <v>1</v>
      </c>
      <c r="D26" s="124">
        <f>Приложение1!W45</f>
        <v>1</v>
      </c>
    </row>
    <row r="27" spans="1:4">
      <c r="A27" s="137" t="s">
        <v>113</v>
      </c>
      <c r="B27" s="138"/>
      <c r="C27" s="138"/>
      <c r="D27" s="139"/>
    </row>
    <row r="28" spans="1:4">
      <c r="A28" s="49">
        <v>16</v>
      </c>
      <c r="B28" s="7" t="s">
        <v>119</v>
      </c>
      <c r="C28" s="48">
        <v>1</v>
      </c>
      <c r="D28" s="73">
        <f>Приложение1!P45</f>
        <v>1</v>
      </c>
    </row>
    <row r="29" spans="1:4">
      <c r="A29" s="137" t="s">
        <v>138</v>
      </c>
      <c r="B29" s="138"/>
      <c r="C29" s="138"/>
      <c r="D29" s="139"/>
    </row>
    <row r="30" spans="1:4">
      <c r="A30" s="49">
        <v>17</v>
      </c>
      <c r="B30" s="7" t="s">
        <v>129</v>
      </c>
      <c r="C30" s="48">
        <v>1</v>
      </c>
      <c r="D30" s="73">
        <f>Приложение1!O45</f>
        <v>0.7142857142857143</v>
      </c>
    </row>
    <row r="31" spans="1:4">
      <c r="A31" s="137" t="s">
        <v>120</v>
      </c>
      <c r="B31" s="138"/>
      <c r="C31" s="138"/>
      <c r="D31" s="139"/>
    </row>
    <row r="32" spans="1:4">
      <c r="A32" s="6">
        <v>18</v>
      </c>
      <c r="B32" s="2" t="s">
        <v>89</v>
      </c>
      <c r="C32" s="13">
        <v>1</v>
      </c>
      <c r="D32" s="103">
        <f>Приложение1!V45</f>
        <v>0.625</v>
      </c>
    </row>
    <row r="33" spans="1:5">
      <c r="A33" s="137" t="s">
        <v>139</v>
      </c>
      <c r="B33" s="138"/>
      <c r="C33" s="138"/>
      <c r="D33" s="139"/>
    </row>
    <row r="34" spans="1:5">
      <c r="A34" s="6">
        <v>19</v>
      </c>
      <c r="B34" s="9" t="s">
        <v>121</v>
      </c>
      <c r="C34" s="13">
        <v>1</v>
      </c>
      <c r="D34" s="103">
        <f>Приложение1!X45</f>
        <v>0.66666666666666663</v>
      </c>
    </row>
    <row r="35" spans="1:5">
      <c r="A35" s="137" t="s">
        <v>83</v>
      </c>
      <c r="B35" s="138"/>
      <c r="C35" s="138"/>
      <c r="D35" s="139"/>
    </row>
    <row r="36" spans="1:5">
      <c r="A36" s="6">
        <v>20</v>
      </c>
      <c r="B36" s="9" t="s">
        <v>140</v>
      </c>
      <c r="C36" s="13">
        <v>1</v>
      </c>
      <c r="D36" s="103">
        <f>Приложение1!Q45</f>
        <v>1</v>
      </c>
    </row>
    <row r="37" spans="1:5">
      <c r="A37" s="6">
        <v>21</v>
      </c>
      <c r="B37" s="2" t="s">
        <v>37</v>
      </c>
      <c r="C37" s="13">
        <v>1</v>
      </c>
      <c r="D37" s="103">
        <f>Приложение1!S45</f>
        <v>1</v>
      </c>
    </row>
    <row r="38" spans="1:5">
      <c r="A38" s="137" t="s">
        <v>72</v>
      </c>
      <c r="B38" s="138"/>
      <c r="C38" s="138"/>
      <c r="D38" s="139"/>
    </row>
    <row r="39" spans="1:5">
      <c r="A39" s="6">
        <v>22</v>
      </c>
      <c r="B39" s="2" t="s">
        <v>68</v>
      </c>
      <c r="C39" s="2">
        <v>1</v>
      </c>
      <c r="D39" s="103">
        <f>Приложение1!U45</f>
        <v>1</v>
      </c>
    </row>
    <row r="40" spans="1:5">
      <c r="A40" s="6">
        <v>23</v>
      </c>
      <c r="B40" s="2" t="s">
        <v>33</v>
      </c>
      <c r="C40" s="2">
        <v>2</v>
      </c>
      <c r="D40" s="103">
        <f>Приложение1!Y45</f>
        <v>0.90909090909090906</v>
      </c>
    </row>
    <row r="41" spans="1:5">
      <c r="A41" s="137" t="s">
        <v>80</v>
      </c>
      <c r="B41" s="138"/>
      <c r="C41" s="138"/>
      <c r="D41" s="139"/>
    </row>
    <row r="42" spans="1:5">
      <c r="A42" s="6">
        <v>24</v>
      </c>
      <c r="B42" s="2" t="s">
        <v>88</v>
      </c>
      <c r="C42" s="2">
        <v>1</v>
      </c>
      <c r="D42" s="103">
        <f>Приложение1!Z45</f>
        <v>1</v>
      </c>
    </row>
    <row r="43" spans="1:5" s="4" customFormat="1" ht="27" customHeight="1">
      <c r="A43" s="115"/>
      <c r="B43" s="116" t="s">
        <v>51</v>
      </c>
      <c r="C43" s="117"/>
      <c r="D43" s="118">
        <f>D8+D7+D9+D10+D12+D13+D14+D15+D19+D18+D17+D36+D39+D40+D42+D22+D24+D26+D28+D30+D32+D37+D34</f>
        <v>20.575964824649038</v>
      </c>
      <c r="E43" s="51"/>
    </row>
    <row r="45" spans="1:5">
      <c r="D45" s="53"/>
    </row>
    <row r="48" spans="1:5">
      <c r="D48" s="53"/>
    </row>
  </sheetData>
  <mergeCells count="19">
    <mergeCell ref="B2:D2"/>
    <mergeCell ref="D4:D5"/>
    <mergeCell ref="A6:D6"/>
    <mergeCell ref="A11:D11"/>
    <mergeCell ref="A20:D20"/>
    <mergeCell ref="A4:A5"/>
    <mergeCell ref="B4:B5"/>
    <mergeCell ref="C4:C5"/>
    <mergeCell ref="A41:D41"/>
    <mergeCell ref="A35:D35"/>
    <mergeCell ref="A27:D27"/>
    <mergeCell ref="A16:D16"/>
    <mergeCell ref="A38:D38"/>
    <mergeCell ref="A21:D21"/>
    <mergeCell ref="A23:D23"/>
    <mergeCell ref="A25:D25"/>
    <mergeCell ref="A33:D33"/>
    <mergeCell ref="A29:D29"/>
    <mergeCell ref="A31:D31"/>
  </mergeCells>
  <pageMargins left="0.98425196850393704" right="0.19685039370078741" top="0.59055118110236227" bottom="0.19685039370078741" header="0.31496062992125984" footer="0.31496062992125984"/>
  <pageSetup paperSize="9" scale="75" orientation="portrait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47"/>
  <sheetViews>
    <sheetView workbookViewId="0">
      <pane ySplit="5" topLeftCell="A6" activePane="bottomLeft" state="frozen"/>
      <selection pane="bottomLeft" activeCell="K40" sqref="K40"/>
    </sheetView>
  </sheetViews>
  <sheetFormatPr defaultRowHeight="15"/>
  <cols>
    <col min="1" max="1" width="5.28515625" style="5" customWidth="1"/>
    <col min="2" max="2" width="29.140625" style="1" customWidth="1"/>
    <col min="3" max="4" width="9.140625" style="1"/>
    <col min="5" max="5" width="12.140625" style="1" customWidth="1"/>
    <col min="6" max="6" width="9.85546875" style="1" customWidth="1"/>
    <col min="7" max="7" width="9.140625" style="1"/>
    <col min="8" max="8" width="10.140625" style="1" customWidth="1"/>
    <col min="9" max="9" width="9.140625" style="1"/>
    <col min="10" max="10" width="13.28515625" style="1" customWidth="1"/>
    <col min="11" max="11" width="108" style="1" customWidth="1"/>
    <col min="12" max="16384" width="9.140625" style="1"/>
  </cols>
  <sheetData>
    <row r="1" spans="1:11">
      <c r="J1" s="1" t="s">
        <v>74</v>
      </c>
    </row>
    <row r="2" spans="1:11" ht="63" customHeight="1">
      <c r="B2" s="143" t="s">
        <v>142</v>
      </c>
      <c r="C2" s="143"/>
      <c r="D2" s="143"/>
      <c r="E2" s="143"/>
      <c r="F2" s="143"/>
      <c r="G2" s="143"/>
      <c r="H2" s="143"/>
      <c r="I2" s="143"/>
      <c r="J2" s="143"/>
      <c r="K2" s="120"/>
    </row>
    <row r="4" spans="1:11" ht="46.5" customHeight="1">
      <c r="A4" s="155" t="s">
        <v>114</v>
      </c>
      <c r="B4" s="156" t="s">
        <v>57</v>
      </c>
      <c r="C4" s="154" t="s">
        <v>58</v>
      </c>
      <c r="D4" s="154" t="s">
        <v>59</v>
      </c>
      <c r="E4" s="156" t="s">
        <v>71</v>
      </c>
      <c r="F4" s="156"/>
      <c r="G4" s="156"/>
      <c r="H4" s="156"/>
      <c r="I4" s="154" t="s">
        <v>65</v>
      </c>
      <c r="J4" s="154" t="s">
        <v>60</v>
      </c>
    </row>
    <row r="5" spans="1:11" ht="92.25" customHeight="1">
      <c r="A5" s="155"/>
      <c r="B5" s="156"/>
      <c r="C5" s="154"/>
      <c r="D5" s="154"/>
      <c r="E5" s="107" t="s">
        <v>61</v>
      </c>
      <c r="F5" s="107" t="s">
        <v>62</v>
      </c>
      <c r="G5" s="107" t="s">
        <v>63</v>
      </c>
      <c r="H5" s="107" t="s">
        <v>64</v>
      </c>
      <c r="I5" s="154"/>
      <c r="J5" s="154"/>
    </row>
    <row r="6" spans="1:11" ht="15.75" customHeight="1">
      <c r="A6" s="151" t="s">
        <v>66</v>
      </c>
      <c r="B6" s="151"/>
      <c r="C6" s="151"/>
      <c r="D6" s="151"/>
      <c r="E6" s="151"/>
      <c r="F6" s="151"/>
      <c r="G6" s="151"/>
      <c r="H6" s="151"/>
      <c r="I6" s="151"/>
      <c r="J6" s="151"/>
    </row>
    <row r="7" spans="1:11" ht="27" customHeight="1">
      <c r="A7" s="6">
        <v>1</v>
      </c>
      <c r="B7" s="8" t="s">
        <v>134</v>
      </c>
      <c r="C7" s="2">
        <v>1</v>
      </c>
      <c r="D7" s="2">
        <f>Приложение1!E46</f>
        <v>16</v>
      </c>
      <c r="E7" s="3">
        <f>Приложение1!E13</f>
        <v>1</v>
      </c>
      <c r="F7" s="3">
        <f>Приложение1!E24</f>
        <v>1</v>
      </c>
      <c r="G7" s="3">
        <f>Приложение1!E31</f>
        <v>1</v>
      </c>
      <c r="H7" s="3">
        <f>Приложение1!E41</f>
        <v>1</v>
      </c>
      <c r="I7" s="3">
        <f>SUM(E7:H7)</f>
        <v>4</v>
      </c>
      <c r="J7" s="3">
        <f>Приложение1!E45</f>
        <v>1</v>
      </c>
    </row>
    <row r="8" spans="1:11" ht="27" customHeight="1">
      <c r="A8" s="6">
        <v>2</v>
      </c>
      <c r="B8" s="9" t="s">
        <v>84</v>
      </c>
      <c r="C8" s="2">
        <v>2</v>
      </c>
      <c r="D8" s="13">
        <f>Приложение1!D46</f>
        <v>19</v>
      </c>
      <c r="E8" s="3">
        <f>Приложение1!D13</f>
        <v>1</v>
      </c>
      <c r="F8" s="3">
        <f>Приложение1!D24</f>
        <v>1</v>
      </c>
      <c r="G8" s="3">
        <f>Приложение1!D31</f>
        <v>1</v>
      </c>
      <c r="H8" s="3">
        <f>Приложение1!D41</f>
        <v>0.8</v>
      </c>
      <c r="I8" s="3">
        <f>SUM(E8:H8)</f>
        <v>3.8</v>
      </c>
      <c r="J8" s="3">
        <f>Приложение1!D45</f>
        <v>0.94736842105263153</v>
      </c>
    </row>
    <row r="9" spans="1:11">
      <c r="A9" s="6">
        <v>3</v>
      </c>
      <c r="B9" s="74" t="s">
        <v>81</v>
      </c>
      <c r="C9" s="2">
        <v>3</v>
      </c>
      <c r="D9" s="2">
        <f>Приложение1!G46</f>
        <v>13</v>
      </c>
      <c r="E9" s="3">
        <f>Приложение1!G13</f>
        <v>1</v>
      </c>
      <c r="F9" s="3">
        <f>Приложение1!G24</f>
        <v>1</v>
      </c>
      <c r="G9" s="3">
        <f>Приложение1!G31</f>
        <v>1</v>
      </c>
      <c r="H9" s="3">
        <f>Приложение1!G41</f>
        <v>0.66666666666666663</v>
      </c>
      <c r="I9" s="3">
        <f>SUM(E9:H9)</f>
        <v>3.6666666666666665</v>
      </c>
      <c r="J9" s="3">
        <f>Приложение1!G45</f>
        <v>0.92307692307692313</v>
      </c>
    </row>
    <row r="10" spans="1:11" ht="30">
      <c r="A10" s="6">
        <v>4</v>
      </c>
      <c r="B10" s="9" t="s">
        <v>85</v>
      </c>
      <c r="C10" s="2">
        <v>4</v>
      </c>
      <c r="D10" s="2">
        <f>Приложение1!F46</f>
        <v>14</v>
      </c>
      <c r="E10" s="3">
        <f>Приложение1!F13</f>
        <v>1</v>
      </c>
      <c r="F10" s="3">
        <f>Приложение1!F24</f>
        <v>0.8571428571428571</v>
      </c>
      <c r="G10" s="3">
        <f>Приложение1!F31</f>
        <v>1</v>
      </c>
      <c r="H10" s="3">
        <f>Приложение1!F41</f>
        <v>0</v>
      </c>
      <c r="I10" s="3">
        <f t="shared" ref="I10" si="0">SUM(E10:H10)</f>
        <v>2.8571428571428572</v>
      </c>
      <c r="J10" s="3">
        <f>Приложение1!F45</f>
        <v>0.8571428571428571</v>
      </c>
    </row>
    <row r="11" spans="1:11">
      <c r="A11" s="152" t="s">
        <v>115</v>
      </c>
      <c r="B11" s="152"/>
      <c r="C11" s="152"/>
      <c r="D11" s="152"/>
      <c r="E11" s="152"/>
      <c r="F11" s="152"/>
      <c r="G11" s="152"/>
      <c r="H11" s="152"/>
      <c r="I11" s="152"/>
      <c r="J11" s="152"/>
    </row>
    <row r="12" spans="1:11" ht="30">
      <c r="A12" s="6">
        <v>5</v>
      </c>
      <c r="B12" s="9" t="s">
        <v>78</v>
      </c>
      <c r="C12" s="48">
        <v>1</v>
      </c>
      <c r="D12" s="48">
        <f>Приложение1!K46</f>
        <v>5</v>
      </c>
      <c r="E12" s="47">
        <f>Приложение1!K13</f>
        <v>1</v>
      </c>
      <c r="F12" s="47">
        <f>Приложение1!K24</f>
        <v>1</v>
      </c>
      <c r="G12" s="47">
        <f>Приложение1!K31</f>
        <v>0</v>
      </c>
      <c r="H12" s="47">
        <f>Приложение1!K41</f>
        <v>1</v>
      </c>
      <c r="I12" s="73">
        <f>SUM(E12:H12)</f>
        <v>3</v>
      </c>
      <c r="J12" s="73">
        <f>Приложение1!K45</f>
        <v>1</v>
      </c>
    </row>
    <row r="13" spans="1:11">
      <c r="A13" s="6">
        <v>6</v>
      </c>
      <c r="B13" s="9" t="s">
        <v>125</v>
      </c>
      <c r="C13" s="48">
        <v>1</v>
      </c>
      <c r="D13" s="2">
        <f>Приложение1!I46</f>
        <v>10</v>
      </c>
      <c r="E13" s="47">
        <f>Приложение1!I13</f>
        <v>1</v>
      </c>
      <c r="F13" s="73">
        <f>Приложение1!I24</f>
        <v>1</v>
      </c>
      <c r="G13" s="73">
        <f>Приложение1!I31</f>
        <v>1</v>
      </c>
      <c r="H13" s="73">
        <f>Приложение1!I41</f>
        <v>1</v>
      </c>
      <c r="I13" s="73">
        <f t="shared" ref="I13" si="1">SUM(E13:H13)</f>
        <v>4</v>
      </c>
      <c r="J13" s="73">
        <f>Приложение1!I45</f>
        <v>1</v>
      </c>
    </row>
    <row r="14" spans="1:11">
      <c r="A14" s="6">
        <v>7</v>
      </c>
      <c r="B14" s="9" t="s">
        <v>38</v>
      </c>
      <c r="C14" s="48">
        <v>1</v>
      </c>
      <c r="D14" s="2">
        <f>Приложение1!J46</f>
        <v>8</v>
      </c>
      <c r="E14" s="47">
        <f>Приложение1!J13</f>
        <v>1</v>
      </c>
      <c r="F14" s="73">
        <f>Приложение1!J24</f>
        <v>1</v>
      </c>
      <c r="G14" s="73">
        <f>Приложение1!J31</f>
        <v>1</v>
      </c>
      <c r="H14" s="73">
        <f>Приложение1!J41</f>
        <v>1</v>
      </c>
      <c r="I14" s="73">
        <f>SUM(E14:H14)</f>
        <v>4</v>
      </c>
      <c r="J14" s="73">
        <f>Приложение1!J45</f>
        <v>1</v>
      </c>
    </row>
    <row r="15" spans="1:11">
      <c r="A15" s="6">
        <v>8</v>
      </c>
      <c r="B15" s="9" t="s">
        <v>36</v>
      </c>
      <c r="C15" s="48">
        <v>1</v>
      </c>
      <c r="D15" s="2">
        <f>Приложение1!H46</f>
        <v>2</v>
      </c>
      <c r="E15" s="47">
        <f>Приложение1!H13</f>
        <v>1</v>
      </c>
      <c r="F15" s="73">
        <f>Приложение1!H24</f>
        <v>1</v>
      </c>
      <c r="G15" s="73">
        <f>Приложение1!H31</f>
        <v>0</v>
      </c>
      <c r="H15" s="73">
        <f>Приложение1!H41</f>
        <v>0</v>
      </c>
      <c r="I15" s="73">
        <f>SUM(E15:H15)</f>
        <v>2</v>
      </c>
      <c r="J15" s="73">
        <f>Приложение1!H45</f>
        <v>1</v>
      </c>
    </row>
    <row r="16" spans="1:11" ht="15" customHeight="1">
      <c r="A16" s="152" t="s">
        <v>122</v>
      </c>
      <c r="B16" s="152"/>
      <c r="C16" s="152"/>
      <c r="D16" s="152"/>
      <c r="E16" s="152"/>
      <c r="F16" s="152"/>
      <c r="G16" s="152"/>
      <c r="H16" s="152"/>
      <c r="I16" s="152"/>
      <c r="J16" s="152"/>
    </row>
    <row r="17" spans="1:10">
      <c r="A17" s="6">
        <v>10</v>
      </c>
      <c r="B17" s="2" t="s">
        <v>82</v>
      </c>
      <c r="C17" s="48">
        <v>1</v>
      </c>
      <c r="D17" s="2">
        <f>Приложение1!N46</f>
        <v>9</v>
      </c>
      <c r="E17" s="47">
        <f>Приложение1!N13</f>
        <v>1</v>
      </c>
      <c r="F17" s="3">
        <f>Приложение1!N24</f>
        <v>1</v>
      </c>
      <c r="G17" s="3">
        <f>Приложение1!N31</f>
        <v>1</v>
      </c>
      <c r="H17" s="3">
        <f>Приложение1!N41</f>
        <v>1</v>
      </c>
      <c r="I17" s="73">
        <f t="shared" ref="I17:I19" si="2">SUM(E17:H17)</f>
        <v>4</v>
      </c>
      <c r="J17" s="3">
        <f>Приложение1!N45</f>
        <v>1</v>
      </c>
    </row>
    <row r="18" spans="1:10">
      <c r="A18" s="6">
        <v>11</v>
      </c>
      <c r="B18" s="8" t="s">
        <v>39</v>
      </c>
      <c r="C18" s="48">
        <v>2</v>
      </c>
      <c r="D18" s="2">
        <f>Приложение1!L46</f>
        <v>6</v>
      </c>
      <c r="E18" s="47">
        <f>Приложение1!L13</f>
        <v>1</v>
      </c>
      <c r="F18" s="3">
        <f>Приложение1!L24</f>
        <v>1</v>
      </c>
      <c r="G18" s="3">
        <f>Приложение1!L31</f>
        <v>1</v>
      </c>
      <c r="H18" s="3">
        <f>Приложение1!L41</f>
        <v>0.5</v>
      </c>
      <c r="I18" s="119">
        <f t="shared" si="2"/>
        <v>3.5</v>
      </c>
      <c r="J18" s="3">
        <f>Приложение1!L45</f>
        <v>0.83333333333333337</v>
      </c>
    </row>
    <row r="19" spans="1:10">
      <c r="A19" s="6">
        <v>12</v>
      </c>
      <c r="B19" s="2" t="s">
        <v>31</v>
      </c>
      <c r="C19" s="48">
        <v>3</v>
      </c>
      <c r="D19" s="2">
        <f>Приложение1!M46</f>
        <v>10</v>
      </c>
      <c r="E19" s="47">
        <f>Приложение1!M13</f>
        <v>1</v>
      </c>
      <c r="F19" s="3">
        <f>Приложение1!M24</f>
        <v>1</v>
      </c>
      <c r="G19" s="3">
        <f>Приложение1!M31</f>
        <v>0.66666666666666663</v>
      </c>
      <c r="H19" s="3">
        <f>Приложение1!M41</f>
        <v>0.4</v>
      </c>
      <c r="I19" s="73">
        <f t="shared" si="2"/>
        <v>3.0666666666666664</v>
      </c>
      <c r="J19" s="3">
        <f>Приложение1!M45</f>
        <v>0.6</v>
      </c>
    </row>
    <row r="20" spans="1:10">
      <c r="A20" s="151" t="s">
        <v>126</v>
      </c>
      <c r="B20" s="151"/>
      <c r="C20" s="151"/>
      <c r="D20" s="151"/>
      <c r="E20" s="151"/>
      <c r="F20" s="151"/>
      <c r="G20" s="151"/>
      <c r="H20" s="151"/>
      <c r="I20" s="151"/>
      <c r="J20" s="151"/>
    </row>
    <row r="21" spans="1:10">
      <c r="A21" s="153" t="s">
        <v>135</v>
      </c>
      <c r="B21" s="153"/>
      <c r="C21" s="153"/>
      <c r="D21" s="153"/>
      <c r="E21" s="153"/>
      <c r="F21" s="153"/>
      <c r="G21" s="153"/>
      <c r="H21" s="153"/>
      <c r="I21" s="153"/>
      <c r="J21" s="153"/>
    </row>
    <row r="22" spans="1:10">
      <c r="A22" s="49">
        <v>13</v>
      </c>
      <c r="B22" s="9" t="s">
        <v>86</v>
      </c>
      <c r="C22" s="48">
        <v>1</v>
      </c>
      <c r="D22" s="48">
        <f>Приложение1!T46</f>
        <v>1</v>
      </c>
      <c r="E22" s="47">
        <f>Приложение1!T13</f>
        <v>1</v>
      </c>
      <c r="F22" s="47">
        <f>Приложение1!T24</f>
        <v>0</v>
      </c>
      <c r="G22" s="47">
        <f>Приложение1!T31</f>
        <v>0</v>
      </c>
      <c r="H22" s="47">
        <f>Приложение1!T41</f>
        <v>0</v>
      </c>
      <c r="I22" s="73">
        <f>E22+F22+G22+H22</f>
        <v>1</v>
      </c>
      <c r="J22" s="73">
        <f>Приложение1!T45</f>
        <v>1</v>
      </c>
    </row>
    <row r="23" spans="1:10">
      <c r="A23" s="153" t="s">
        <v>136</v>
      </c>
      <c r="B23" s="153"/>
      <c r="C23" s="153"/>
      <c r="D23" s="153"/>
      <c r="E23" s="153"/>
      <c r="F23" s="153"/>
      <c r="G23" s="153"/>
      <c r="H23" s="153"/>
      <c r="I23" s="153"/>
      <c r="J23" s="153"/>
    </row>
    <row r="24" spans="1:10" ht="30">
      <c r="A24" s="49">
        <v>14</v>
      </c>
      <c r="B24" s="7" t="s">
        <v>124</v>
      </c>
      <c r="C24" s="48">
        <v>1</v>
      </c>
      <c r="D24" s="48">
        <f>Приложение1!R46</f>
        <v>2</v>
      </c>
      <c r="E24" s="47">
        <f>Приложение1!R13</f>
        <v>0</v>
      </c>
      <c r="F24" s="47">
        <f>Приложение1!R24</f>
        <v>1</v>
      </c>
      <c r="G24" s="47">
        <f>Приложение1!R31</f>
        <v>0</v>
      </c>
      <c r="H24" s="47">
        <f>Приложение1!R41</f>
        <v>0</v>
      </c>
      <c r="I24" s="73">
        <f>E24+F24+G24+H24</f>
        <v>1</v>
      </c>
      <c r="J24" s="73">
        <f>Приложение1!R45</f>
        <v>0.5</v>
      </c>
    </row>
    <row r="25" spans="1:10">
      <c r="A25" s="153" t="s">
        <v>137</v>
      </c>
      <c r="B25" s="153"/>
      <c r="C25" s="153"/>
      <c r="D25" s="153"/>
      <c r="E25" s="153"/>
      <c r="F25" s="153"/>
      <c r="G25" s="153"/>
      <c r="H25" s="153"/>
      <c r="I25" s="153"/>
      <c r="J25" s="153"/>
    </row>
    <row r="26" spans="1:10" ht="30">
      <c r="A26" s="49">
        <v>15</v>
      </c>
      <c r="B26" s="9" t="s">
        <v>87</v>
      </c>
      <c r="C26" s="48">
        <v>1</v>
      </c>
      <c r="D26" s="48">
        <f>Приложение1!W46</f>
        <v>5</v>
      </c>
      <c r="E26" s="47">
        <f>Приложение1!W13</f>
        <v>1</v>
      </c>
      <c r="F26" s="47">
        <f>Приложение1!W24</f>
        <v>1</v>
      </c>
      <c r="G26" s="47">
        <f>Приложение1!W31</f>
        <v>1</v>
      </c>
      <c r="H26" s="47">
        <f>Приложение1!W41</f>
        <v>0</v>
      </c>
      <c r="I26" s="47">
        <f>E26+F26+G26+H26</f>
        <v>3</v>
      </c>
      <c r="J26" s="124">
        <f>Приложение1!W45</f>
        <v>1</v>
      </c>
    </row>
    <row r="27" spans="1:10">
      <c r="A27" s="153" t="s">
        <v>113</v>
      </c>
      <c r="B27" s="153"/>
      <c r="C27" s="153"/>
      <c r="D27" s="153"/>
      <c r="E27" s="153"/>
      <c r="F27" s="153"/>
      <c r="G27" s="153"/>
      <c r="H27" s="153"/>
      <c r="I27" s="153"/>
      <c r="J27" s="153"/>
    </row>
    <row r="28" spans="1:10">
      <c r="A28" s="49">
        <v>16</v>
      </c>
      <c r="B28" s="7" t="s">
        <v>119</v>
      </c>
      <c r="C28" s="48">
        <v>1</v>
      </c>
      <c r="D28" s="48">
        <f>Приложение1!P46</f>
        <v>6</v>
      </c>
      <c r="E28" s="47">
        <f>Приложение1!P13</f>
        <v>1</v>
      </c>
      <c r="F28" s="47">
        <f>Приложение1!P24</f>
        <v>1</v>
      </c>
      <c r="G28" s="47">
        <f>Приложение1!P31</f>
        <v>1</v>
      </c>
      <c r="H28" s="47">
        <f>Приложение1!P41</f>
        <v>1</v>
      </c>
      <c r="I28" s="73">
        <f>SUM(E28:H28)</f>
        <v>4</v>
      </c>
      <c r="J28" s="73">
        <f>Приложение1!P45</f>
        <v>1</v>
      </c>
    </row>
    <row r="29" spans="1:10">
      <c r="A29" s="153" t="s">
        <v>138</v>
      </c>
      <c r="B29" s="153"/>
      <c r="C29" s="153"/>
      <c r="D29" s="153"/>
      <c r="E29" s="153"/>
      <c r="F29" s="153"/>
      <c r="G29" s="153"/>
      <c r="H29" s="153"/>
      <c r="I29" s="153"/>
      <c r="J29" s="153"/>
    </row>
    <row r="30" spans="1:10">
      <c r="A30" s="49">
        <v>17</v>
      </c>
      <c r="B30" s="7" t="s">
        <v>129</v>
      </c>
      <c r="C30" s="48">
        <v>1</v>
      </c>
      <c r="D30" s="48">
        <f>Приложение1!O46</f>
        <v>7</v>
      </c>
      <c r="E30" s="47">
        <f>Приложение1!O13</f>
        <v>1</v>
      </c>
      <c r="F30" s="47">
        <f>Приложение1!O24</f>
        <v>0.75</v>
      </c>
      <c r="G30" s="47">
        <f>Приложение1!O31</f>
        <v>0</v>
      </c>
      <c r="H30" s="47">
        <f>Приложение1!O41</f>
        <v>0</v>
      </c>
      <c r="I30" s="73">
        <f>E30+F30+G30+H30</f>
        <v>1.75</v>
      </c>
      <c r="J30" s="73">
        <f>Приложение1!O45</f>
        <v>0.7142857142857143</v>
      </c>
    </row>
    <row r="31" spans="1:10">
      <c r="A31" s="153" t="s">
        <v>120</v>
      </c>
      <c r="B31" s="153"/>
      <c r="C31" s="153"/>
      <c r="D31" s="153"/>
      <c r="E31" s="153"/>
      <c r="F31" s="153"/>
      <c r="G31" s="153"/>
      <c r="H31" s="153"/>
      <c r="I31" s="153"/>
      <c r="J31" s="153"/>
    </row>
    <row r="32" spans="1:10">
      <c r="A32" s="6">
        <v>18</v>
      </c>
      <c r="B32" s="2" t="s">
        <v>89</v>
      </c>
      <c r="C32" s="13">
        <v>1</v>
      </c>
      <c r="D32" s="13">
        <f>Приложение1!V46</f>
        <v>8</v>
      </c>
      <c r="E32" s="3">
        <f>Приложение1!V13</f>
        <v>0.5</v>
      </c>
      <c r="F32" s="3">
        <f>Приложение1!V24</f>
        <v>1</v>
      </c>
      <c r="G32" s="12">
        <f>Приложение1!V31</f>
        <v>1</v>
      </c>
      <c r="H32" s="3">
        <f>Приложение1!V41</f>
        <v>0</v>
      </c>
      <c r="I32" s="3">
        <f>SUM(E32:H32)</f>
        <v>2.5</v>
      </c>
      <c r="J32" s="3">
        <f>Приложение1!V45</f>
        <v>0.625</v>
      </c>
    </row>
    <row r="33" spans="1:10">
      <c r="A33" s="153" t="s">
        <v>139</v>
      </c>
      <c r="B33" s="153"/>
      <c r="C33" s="153"/>
      <c r="D33" s="153"/>
      <c r="E33" s="153"/>
      <c r="F33" s="153"/>
      <c r="G33" s="153"/>
      <c r="H33" s="153"/>
      <c r="I33" s="153"/>
      <c r="J33" s="153"/>
    </row>
    <row r="34" spans="1:10" ht="30">
      <c r="A34" s="6">
        <v>19</v>
      </c>
      <c r="B34" s="9" t="s">
        <v>121</v>
      </c>
      <c r="C34" s="13">
        <v>1</v>
      </c>
      <c r="D34" s="13">
        <f>Приложение1!X46</f>
        <v>9</v>
      </c>
      <c r="E34" s="3">
        <f>Приложение1!X13</f>
        <v>0.5</v>
      </c>
      <c r="F34" s="3">
        <f>Приложение1!X24</f>
        <v>1</v>
      </c>
      <c r="G34" s="12">
        <f>Приложение1!X31</f>
        <v>1</v>
      </c>
      <c r="H34" s="3">
        <f>Приложение1!X41</f>
        <v>0</v>
      </c>
      <c r="I34" s="3">
        <f>E34+F34+G34+H34</f>
        <v>2.5</v>
      </c>
      <c r="J34" s="3">
        <f>Приложение1!X45</f>
        <v>0.66666666666666663</v>
      </c>
    </row>
    <row r="35" spans="1:10">
      <c r="A35" s="153" t="s">
        <v>83</v>
      </c>
      <c r="B35" s="153"/>
      <c r="C35" s="153"/>
      <c r="D35" s="153"/>
      <c r="E35" s="153"/>
      <c r="F35" s="153"/>
      <c r="G35" s="153"/>
      <c r="H35" s="153"/>
      <c r="I35" s="153"/>
      <c r="J35" s="153"/>
    </row>
    <row r="36" spans="1:10" ht="30">
      <c r="A36" s="6">
        <v>20</v>
      </c>
      <c r="B36" s="9" t="s">
        <v>140</v>
      </c>
      <c r="C36" s="13">
        <v>1</v>
      </c>
      <c r="D36" s="13">
        <f>Приложение1!Q46</f>
        <v>10</v>
      </c>
      <c r="E36" s="3">
        <f>Приложение1!Q13</f>
        <v>1</v>
      </c>
      <c r="F36" s="3">
        <f>Приложение1!Q24</f>
        <v>1</v>
      </c>
      <c r="G36" s="12">
        <f>Приложение1!Q31</f>
        <v>1</v>
      </c>
      <c r="H36" s="3">
        <f>Приложение1!Q41</f>
        <v>1</v>
      </c>
      <c r="I36" s="3">
        <f>SUM(E36:H36)</f>
        <v>4</v>
      </c>
      <c r="J36" s="3">
        <f>Приложение1!Q45</f>
        <v>1</v>
      </c>
    </row>
    <row r="37" spans="1:10">
      <c r="A37" s="6">
        <v>21</v>
      </c>
      <c r="B37" s="2" t="s">
        <v>37</v>
      </c>
      <c r="C37" s="13">
        <v>1</v>
      </c>
      <c r="D37" s="13">
        <f>Приложение1!S46</f>
        <v>10</v>
      </c>
      <c r="E37" s="3">
        <f>Приложение1!S13</f>
        <v>1</v>
      </c>
      <c r="F37" s="3">
        <f>Приложение1!S24</f>
        <v>1</v>
      </c>
      <c r="G37" s="12">
        <f>Приложение1!S31</f>
        <v>1</v>
      </c>
      <c r="H37" s="3">
        <f>Приложение1!S41</f>
        <v>1</v>
      </c>
      <c r="I37" s="3">
        <f>SUM(E37:H37)</f>
        <v>4</v>
      </c>
      <c r="J37" s="3">
        <f>Приложение1!S45</f>
        <v>1</v>
      </c>
    </row>
    <row r="38" spans="1:10">
      <c r="A38" s="153" t="s">
        <v>72</v>
      </c>
      <c r="B38" s="153"/>
      <c r="C38" s="153"/>
      <c r="D38" s="153"/>
      <c r="E38" s="153"/>
      <c r="F38" s="153"/>
      <c r="G38" s="153"/>
      <c r="H38" s="153"/>
      <c r="I38" s="153"/>
      <c r="J38" s="153"/>
    </row>
    <row r="39" spans="1:10">
      <c r="A39" s="6">
        <v>22</v>
      </c>
      <c r="B39" s="2" t="s">
        <v>68</v>
      </c>
      <c r="C39" s="2">
        <v>1</v>
      </c>
      <c r="D39" s="2">
        <f>Приложение1!U46</f>
        <v>11</v>
      </c>
      <c r="E39" s="3">
        <f>Приложение1!U13</f>
        <v>1</v>
      </c>
      <c r="F39" s="3">
        <f>Приложение1!U24</f>
        <v>1</v>
      </c>
      <c r="G39" s="3">
        <f>Приложение1!U31</f>
        <v>1</v>
      </c>
      <c r="H39" s="3">
        <f>Приложение1!U41</f>
        <v>1</v>
      </c>
      <c r="I39" s="3">
        <f>SUM(E39:H39)</f>
        <v>4</v>
      </c>
      <c r="J39" s="3">
        <f>Приложение1!U45</f>
        <v>1</v>
      </c>
    </row>
    <row r="40" spans="1:10" ht="35.25" customHeight="1">
      <c r="A40" s="6">
        <v>23</v>
      </c>
      <c r="B40" s="2" t="s">
        <v>33</v>
      </c>
      <c r="C40" s="2">
        <v>2</v>
      </c>
      <c r="D40" s="2">
        <f>Приложение1!Y46</f>
        <v>11</v>
      </c>
      <c r="E40" s="3">
        <f>Приложение1!Y13</f>
        <v>1</v>
      </c>
      <c r="F40" s="3">
        <f>Приложение1!Y24</f>
        <v>1</v>
      </c>
      <c r="G40" s="3">
        <f>Приложение1!Y31</f>
        <v>1</v>
      </c>
      <c r="H40" s="3">
        <f>Приложение1!Y41</f>
        <v>0.66666666666666663</v>
      </c>
      <c r="I40" s="3">
        <f>SUM(E40:H40)</f>
        <v>3.6666666666666665</v>
      </c>
      <c r="J40" s="3">
        <f>Приложение1!Y45</f>
        <v>0.90909090909090906</v>
      </c>
    </row>
    <row r="41" spans="1:10">
      <c r="A41" s="153" t="s">
        <v>80</v>
      </c>
      <c r="B41" s="153"/>
      <c r="C41" s="153"/>
      <c r="D41" s="153"/>
      <c r="E41" s="153"/>
      <c r="F41" s="153"/>
      <c r="G41" s="153"/>
      <c r="H41" s="153"/>
      <c r="I41" s="153"/>
      <c r="J41" s="153"/>
    </row>
    <row r="42" spans="1:10">
      <c r="A42" s="6">
        <v>24</v>
      </c>
      <c r="B42" s="2" t="s">
        <v>88</v>
      </c>
      <c r="C42" s="2">
        <v>1</v>
      </c>
      <c r="D42" s="2">
        <f>Приложение1!Z46</f>
        <v>12</v>
      </c>
      <c r="E42" s="3">
        <f>Приложение1!Z13</f>
        <v>1</v>
      </c>
      <c r="F42" s="3">
        <f>Приложение1!Z24</f>
        <v>1</v>
      </c>
      <c r="G42" s="3">
        <f>Приложение1!Z31</f>
        <v>1</v>
      </c>
      <c r="H42" s="3">
        <f>Приложение1!Z41</f>
        <v>1</v>
      </c>
      <c r="I42" s="3">
        <f t="shared" ref="I42" si="3">SUM(E42:H42)</f>
        <v>4</v>
      </c>
      <c r="J42" s="3">
        <f>Приложение1!Z45</f>
        <v>1</v>
      </c>
    </row>
    <row r="43" spans="1:10" s="4" customFormat="1">
      <c r="A43" s="44"/>
      <c r="B43" s="150" t="s">
        <v>51</v>
      </c>
      <c r="C43" s="150"/>
      <c r="D43" s="150"/>
      <c r="E43" s="11">
        <f>E8+E7+E9+E10+E12+E13+E14+E15+E17+E18+E19+E28+E32+E36+E39+E42+E40+E22+E24+E26+E34+E37</f>
        <v>20</v>
      </c>
      <c r="F43" s="11">
        <f>F8+F7+F9+F10+F12+F13+F14+F15+F17+F18+F19+F28+F32+F36+F39+F42+F40+F22+F24+F26+F34+F37</f>
        <v>20.857142857142858</v>
      </c>
      <c r="G43" s="11">
        <f>G8+G7+G9+G10+G12+G13+G14+G15+G17+G18+G19+G28+G32+G36+G39+G42+G40+G22+G24+G26+G34+G37</f>
        <v>17.666666666666664</v>
      </c>
      <c r="H43" s="11">
        <f>H8+H7+H9+H10+H12+H13+H14+H15+H17+H18+H19+H28+H32+H36+H39+H42+H40+H22+H24+H26+H34+H37</f>
        <v>13.033333333333333</v>
      </c>
      <c r="I43" s="11">
        <f>I8+I7+I9+I10+I12+I13+I14+I15+I17+I18+I19+I28+I32+I36+I39+I42+I40+I22+I24+I26+I34+I37</f>
        <v>71.55714285714285</v>
      </c>
      <c r="J43" s="11">
        <f>J8+J7+J9+J10+J12+J13+J14+J15+J17+J18+J19+J28+J32+J36+J39+J42+J40+J22+J24+J26+J34+J37+J30</f>
        <v>20.575964824649038</v>
      </c>
    </row>
    <row r="44" spans="1:10" s="4" customFormat="1" ht="21" customHeight="1">
      <c r="A44" s="44"/>
      <c r="B44" s="10" t="s">
        <v>128</v>
      </c>
      <c r="C44" s="10"/>
      <c r="D44" s="10"/>
      <c r="E44" s="11">
        <f>E43/26</f>
        <v>0.76923076923076927</v>
      </c>
      <c r="F44" s="11">
        <f>F43/26</f>
        <v>0.80219780219780223</v>
      </c>
      <c r="G44" s="11">
        <f>G43/26</f>
        <v>0.6794871794871794</v>
      </c>
      <c r="H44" s="11">
        <f>H43/26</f>
        <v>0.50128205128205128</v>
      </c>
      <c r="I44" s="11">
        <f>I43/26</f>
        <v>2.7521978021978017</v>
      </c>
      <c r="J44" s="11"/>
    </row>
    <row r="46" spans="1:10">
      <c r="I46" s="50"/>
    </row>
    <row r="47" spans="1:10">
      <c r="E47" s="50"/>
    </row>
  </sheetData>
  <mergeCells count="23">
    <mergeCell ref="B2:J2"/>
    <mergeCell ref="I4:I5"/>
    <mergeCell ref="J4:J5"/>
    <mergeCell ref="A21:J21"/>
    <mergeCell ref="A4:A5"/>
    <mergeCell ref="B4:B5"/>
    <mergeCell ref="C4:C5"/>
    <mergeCell ref="D4:D5"/>
    <mergeCell ref="E4:H4"/>
    <mergeCell ref="B43:D43"/>
    <mergeCell ref="A6:J6"/>
    <mergeCell ref="A11:J11"/>
    <mergeCell ref="A31:J31"/>
    <mergeCell ref="A38:J38"/>
    <mergeCell ref="A41:J41"/>
    <mergeCell ref="A20:J20"/>
    <mergeCell ref="A27:J27"/>
    <mergeCell ref="A35:J35"/>
    <mergeCell ref="A16:J16"/>
    <mergeCell ref="A23:J23"/>
    <mergeCell ref="A25:J25"/>
    <mergeCell ref="A29:J29"/>
    <mergeCell ref="A33:J33"/>
  </mergeCells>
  <pageMargins left="0.98425196850393704" right="0.19685039370078741" top="0.59055118110236227" bottom="0.19685039370078741" header="0.31496062992125984" footer="0.31496062992125984"/>
  <pageSetup paperSize="9" scale="75" orientation="portrait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Приложение1</vt:lpstr>
      <vt:lpstr>Приложение 2</vt:lpstr>
      <vt:lpstr>Приложение 3</vt:lpstr>
      <vt:lpstr>'Приложение 2'!Заголовки_для_печати</vt:lpstr>
      <vt:lpstr>'Приложение 3'!Заголовки_для_печати</vt:lpstr>
      <vt:lpstr>Приложение1!Заголовки_для_печати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2019-07-22T06:09:24Z</dcterms:modified>
</cp:coreProperties>
</file>