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-120" yWindow="-120" windowWidth="29040" windowHeight="15840" activeTab="1"/>
  </bookViews>
  <sheets>
    <sheet name="Приложение 1" sheetId="12" r:id="rId1"/>
    <sheet name="Приложение 2" sheetId="11" r:id="rId2"/>
  </sheets>
  <definedNames>
    <definedName name="_xlnm.Print_Titles" localSheetId="1">'Приложение 2'!$4:$6</definedName>
  </definedNames>
  <calcPr calcId="145621"/>
</workbook>
</file>

<file path=xl/calcChain.xml><?xml version="1.0" encoding="utf-8"?>
<calcChain xmlns="http://schemas.openxmlformats.org/spreadsheetml/2006/main">
  <c r="H64" i="11" l="1"/>
  <c r="G64" i="11"/>
  <c r="F64" i="11"/>
  <c r="E64" i="11"/>
  <c r="D64" i="11"/>
  <c r="C64" i="11"/>
  <c r="H57" i="11"/>
  <c r="G57" i="11"/>
  <c r="F57" i="11"/>
  <c r="E57" i="11"/>
  <c r="D57" i="11"/>
  <c r="C57" i="11"/>
  <c r="H50" i="11"/>
  <c r="G50" i="11"/>
  <c r="F50" i="11"/>
  <c r="E50" i="11"/>
  <c r="D50" i="11"/>
  <c r="C50" i="11"/>
  <c r="H43" i="11"/>
  <c r="G43" i="11"/>
  <c r="F43" i="11"/>
  <c r="E43" i="11"/>
  <c r="D43" i="11"/>
  <c r="C43" i="11"/>
  <c r="H36" i="11"/>
  <c r="G36" i="11"/>
  <c r="F36" i="11"/>
  <c r="E36" i="11"/>
  <c r="D36" i="11"/>
  <c r="C36" i="11"/>
  <c r="H29" i="11"/>
  <c r="G29" i="11"/>
  <c r="F29" i="11"/>
  <c r="E29" i="11"/>
  <c r="D29" i="11"/>
  <c r="C29" i="11"/>
  <c r="H22" i="11"/>
  <c r="G22" i="11"/>
  <c r="F22" i="11"/>
  <c r="E22" i="11"/>
  <c r="D22" i="11"/>
  <c r="C22" i="11"/>
  <c r="H15" i="11"/>
  <c r="G15" i="11"/>
  <c r="F15" i="11"/>
  <c r="E15" i="11"/>
  <c r="D15" i="11"/>
  <c r="C15" i="11"/>
  <c r="C32" i="11" l="1"/>
  <c r="E25" i="11" l="1"/>
  <c r="D25" i="11"/>
  <c r="I69" i="11" l="1"/>
  <c r="I68" i="11"/>
  <c r="I67" i="11"/>
  <c r="I66" i="11"/>
  <c r="I65" i="11"/>
  <c r="I62" i="11"/>
  <c r="I61" i="11"/>
  <c r="I60" i="11"/>
  <c r="I59" i="11"/>
  <c r="I58" i="11"/>
  <c r="I57" i="11" s="1"/>
  <c r="I55" i="11"/>
  <c r="I54" i="11"/>
  <c r="I53" i="11"/>
  <c r="I52" i="11"/>
  <c r="I51" i="11"/>
  <c r="I48" i="11"/>
  <c r="I47" i="11"/>
  <c r="I46" i="11"/>
  <c r="I45" i="11"/>
  <c r="I44" i="11"/>
  <c r="I43" i="11" s="1"/>
  <c r="I41" i="11"/>
  <c r="I40" i="11"/>
  <c r="I39" i="11"/>
  <c r="I38" i="11"/>
  <c r="I37" i="11"/>
  <c r="I36" i="11" s="1"/>
  <c r="I34" i="11"/>
  <c r="I33" i="11"/>
  <c r="I32" i="11"/>
  <c r="I31" i="11"/>
  <c r="I30" i="11"/>
  <c r="I29" i="11" s="1"/>
  <c r="I27" i="11"/>
  <c r="I26" i="11"/>
  <c r="I25" i="11"/>
  <c r="I24" i="11"/>
  <c r="I23" i="11"/>
  <c r="I20" i="11"/>
  <c r="I19" i="11"/>
  <c r="I18" i="11"/>
  <c r="I17" i="11"/>
  <c r="I16" i="11"/>
  <c r="I15" i="11" s="1"/>
  <c r="I22" i="11" l="1"/>
  <c r="I50" i="11"/>
  <c r="I64" i="11"/>
  <c r="E17" i="12"/>
  <c r="H13" i="11"/>
  <c r="G13" i="11"/>
  <c r="F13" i="11"/>
  <c r="E13" i="11"/>
  <c r="D13" i="11"/>
  <c r="H12" i="11"/>
  <c r="I17" i="12" s="1"/>
  <c r="G12" i="11"/>
  <c r="F12" i="11"/>
  <c r="H17" i="12" s="1"/>
  <c r="E12" i="11"/>
  <c r="G17" i="12" s="1"/>
  <c r="D12" i="11"/>
  <c r="F17" i="12" s="1"/>
  <c r="C12" i="11"/>
  <c r="H11" i="11"/>
  <c r="G11" i="11"/>
  <c r="I16" i="12" s="1"/>
  <c r="F11" i="11"/>
  <c r="H16" i="12" s="1"/>
  <c r="E11" i="11"/>
  <c r="G16" i="12" s="1"/>
  <c r="D11" i="11"/>
  <c r="C11" i="11"/>
  <c r="E16" i="12" s="1"/>
  <c r="H10" i="11"/>
  <c r="G10" i="11"/>
  <c r="I15" i="12" s="1"/>
  <c r="F10" i="11"/>
  <c r="H15" i="12" s="1"/>
  <c r="E10" i="11"/>
  <c r="G15" i="12" s="1"/>
  <c r="D10" i="11"/>
  <c r="F15" i="12" s="1"/>
  <c r="C10" i="11"/>
  <c r="E15" i="12" s="1"/>
  <c r="H9" i="11"/>
  <c r="G9" i="11"/>
  <c r="G8" i="11" s="1"/>
  <c r="F9" i="11"/>
  <c r="F8" i="11" s="1"/>
  <c r="E9" i="11"/>
  <c r="D9" i="11"/>
  <c r="C9" i="11"/>
  <c r="C8" i="11" s="1"/>
  <c r="I14" i="12" l="1"/>
  <c r="F14" i="12"/>
  <c r="D8" i="11"/>
  <c r="H8" i="11"/>
  <c r="H14" i="12"/>
  <c r="G14" i="12"/>
  <c r="E8" i="11"/>
  <c r="I12" i="11"/>
  <c r="I11" i="11"/>
  <c r="F16" i="12"/>
  <c r="D16" i="12" s="1"/>
  <c r="I9" i="11"/>
  <c r="I8" i="11" s="1"/>
  <c r="E14" i="12"/>
  <c r="I10" i="11"/>
  <c r="D17" i="12"/>
  <c r="D15" i="12"/>
  <c r="D14" i="12" l="1"/>
  <c r="C13" i="11"/>
  <c r="I13" i="11" s="1"/>
  <c r="H63" i="11" l="1"/>
  <c r="G63" i="11"/>
  <c r="F63" i="11"/>
  <c r="E63" i="11"/>
  <c r="D63" i="11"/>
  <c r="C63" i="11"/>
  <c r="I63" i="11" s="1"/>
  <c r="H56" i="11"/>
  <c r="G56" i="11"/>
  <c r="F56" i="11"/>
  <c r="E56" i="11"/>
  <c r="D56" i="11"/>
  <c r="C56" i="11"/>
  <c r="H49" i="11"/>
  <c r="G49" i="11"/>
  <c r="F49" i="11"/>
  <c r="E49" i="11"/>
  <c r="D49" i="11"/>
  <c r="C49" i="11"/>
  <c r="H42" i="11"/>
  <c r="G42" i="11"/>
  <c r="F42" i="11"/>
  <c r="E42" i="11"/>
  <c r="D42" i="11"/>
  <c r="C42" i="11"/>
  <c r="H35" i="11"/>
  <c r="G35" i="11"/>
  <c r="F35" i="11"/>
  <c r="E35" i="11"/>
  <c r="D35" i="11"/>
  <c r="C35" i="11"/>
  <c r="I35" i="11" s="1"/>
  <c r="H28" i="11"/>
  <c r="G28" i="11"/>
  <c r="F28" i="11"/>
  <c r="E28" i="11"/>
  <c r="D28" i="11"/>
  <c r="C28" i="11"/>
  <c r="H21" i="11"/>
  <c r="G21" i="11"/>
  <c r="F21" i="11"/>
  <c r="E21" i="11"/>
  <c r="D21" i="11"/>
  <c r="C21" i="11"/>
  <c r="H14" i="11"/>
  <c r="G14" i="11"/>
  <c r="F14" i="11"/>
  <c r="E14" i="11"/>
  <c r="D14" i="11"/>
  <c r="C14" i="11"/>
  <c r="I13" i="12"/>
  <c r="G13" i="12"/>
  <c r="F13" i="12"/>
  <c r="H13" i="12"/>
  <c r="E13" i="12"/>
  <c r="D13" i="12"/>
  <c r="I14" i="11" l="1"/>
  <c r="I56" i="11"/>
  <c r="I49" i="11"/>
  <c r="I21" i="11"/>
  <c r="I42" i="11"/>
  <c r="I28" i="11"/>
  <c r="G7" i="11"/>
  <c r="E7" i="11"/>
  <c r="D7" i="11"/>
  <c r="H7" i="11"/>
  <c r="F7" i="11"/>
  <c r="C7" i="11"/>
  <c r="I7" i="11" l="1"/>
</calcChain>
</file>

<file path=xl/sharedStrings.xml><?xml version="1.0" encoding="utf-8"?>
<sst xmlns="http://schemas.openxmlformats.org/spreadsheetml/2006/main" count="172" uniqueCount="123">
  <si>
    <t>Куратор муниципальной программы</t>
  </si>
  <si>
    <t>Комитет финансов администрации города Покачи</t>
  </si>
  <si>
    <t>Ответственный исполнитель муниципальной программы</t>
  </si>
  <si>
    <t>Соисполнители муниципальной программы</t>
  </si>
  <si>
    <t>Цели муниципальной программы</t>
  </si>
  <si>
    <t>Задачи муниципальной программы</t>
  </si>
  <si>
    <t>Всего</t>
  </si>
  <si>
    <t>федеральный бюджет</t>
  </si>
  <si>
    <t>бюджет автономного округа</t>
  </si>
  <si>
    <t>местный бюджет</t>
  </si>
  <si>
    <t>иные источники финансирования</t>
  </si>
  <si>
    <t xml:space="preserve">1. Создание условий для устойчивого исполнения расходных обязательств города Покачи;
2. Поддержание долговой нагрузки на бюджет города Покачи на уровне с высокой долговой устойчивостью.
</t>
  </si>
  <si>
    <t>2025</t>
  </si>
  <si>
    <t>2026</t>
  </si>
  <si>
    <t>2027</t>
  </si>
  <si>
    <t>7</t>
  </si>
  <si>
    <t>6</t>
  </si>
  <si>
    <t>Ходулапова Алена Евгеньевна</t>
  </si>
  <si>
    <t>Подпрограммы,
структурный элемент</t>
  </si>
  <si>
    <t>Объемы финансового обеспечения за весь период реализации</t>
  </si>
  <si>
    <t>Источники финансового обеспечения</t>
  </si>
  <si>
    <t>Связь с национальными целями развития Российской Федерации государственными программами Ханты-Мансийского автономного округа-Югры</t>
  </si>
  <si>
    <t>2028</t>
  </si>
  <si>
    <t>8</t>
  </si>
  <si>
    <t>2</t>
  </si>
  <si>
    <t>3</t>
  </si>
  <si>
    <t>4</t>
  </si>
  <si>
    <t>5</t>
  </si>
  <si>
    <t>1. Организация  планирования, создание условий для исполнения бюджета города Покачи, формирование отчетности о его исполнении;
2. Обеспечение деятельности органов местного самоуправления города Покачи (за исключением ОМС осуществляющие отдельные переданные государственные полномочия);
3. Обеспечение деятельности органов местного самоуправления осуществляющие отдельные переданные государственные полномочия;
4. Обеспечение деятельности муниципального учреждения «Центр по бухгалтерскому и экономическому обслуживанию»;
5. Обеспечение условий для предоставления дополнительных гарантий и компенсаций утвержденных решением Думы города Покачи о бюджете города Покачи;
6. Формирование в бюджете города Покачи резервного фонда администрации города в соответствии с требованиями Бюджетного кодекса Российской Федерации;
7. Обслуживание муниципального долга города Покачи;
8. Мониторинг состояния муниципального долга</t>
  </si>
  <si>
    <t>Наименование муниципальной программы, структурного элемента, источник финансового обеспечения</t>
  </si>
  <si>
    <t>Объем финансового обеспечения по годам (рубли)</t>
  </si>
  <si>
    <t>Муниципальная программа (всего), в том числе:</t>
  </si>
  <si>
    <t>Всего из них:</t>
  </si>
  <si>
    <t>в том числе межбюджетные трансферты из федерального бюджета</t>
  </si>
  <si>
    <t>в том числе межбюджетные трансферты из бюджета автономного округа</t>
  </si>
  <si>
    <t>Местный бюджет</t>
  </si>
  <si>
    <t>Иные источники</t>
  </si>
  <si>
    <t>Объем налоговых расходов</t>
  </si>
  <si>
    <t>Структурный элемент Комплекс процессных мероприятий "Обеспечение условий для предоставления дополнительных гарантий и компенсаций утвержденных решением Думы города Покачи о бюджете города Покачи" (всего), в том числе:
ЦС 14.4.05.00000</t>
  </si>
  <si>
    <t>Структурный элемент Комплекс процессных мероприятий "Формирование в бюджете города Покачи резервного фонда администрации города в соответствии с требованиями Бюджетного кодекса Российской Федерации" (всего), в том числе:
ЦС 14.4.06.00000</t>
  </si>
  <si>
    <t>Структурный элемент Комплекс процессных мероприятий Комплекс процессных мероприятий "Обслуживание муниципального долга города Покачи" (всего), в том числе:
ЦС 14.4.07.00000</t>
  </si>
  <si>
    <t>Структурный элемент Комплекс процессных мероприятий "Мониторинг состояния муниципального долга" (всего), в том числе:
ЦС 14.4.08.00000</t>
  </si>
  <si>
    <t>Всего (2025-2030)</t>
  </si>
  <si>
    <t>2029-2030</t>
  </si>
  <si>
    <r>
      <t xml:space="preserve">Объем финансового обеспечения по годам, </t>
    </r>
    <r>
      <rPr>
        <sz val="12"/>
        <color theme="1"/>
        <rFont val="Times New Roman"/>
        <family val="1"/>
        <charset val="204"/>
      </rPr>
      <t>рублей</t>
    </r>
  </si>
  <si>
    <t>Период реализации</t>
  </si>
  <si>
    <t>2025-2030</t>
  </si>
  <si>
    <t>Структурный элемент Комплекс процессных мероприятий "Организация  планирования, создание условий для исполнения бюджета города Покачи, формирование отчетности о его исполнении" (всего), в том числе:
ЦС 14.4.01.00000</t>
  </si>
  <si>
    <t>Структурный элемент Комплекс процессных мероприятий "Обеспечение деятельности органов местного самоуправления города Покачи (за исключением ОМС осуществляющие отдельные переданные государственные полномочия)" (всего), в том числе:
ЦС 14.4.02.00000</t>
  </si>
  <si>
    <t>Структурный элемент Комплекс процессных мероприятий "Обеспечение деятельности органов местного самоуправления осуществляющие отдельные переданные государственные полномочия" (всего), в том числе:
ЦС 14.4.03.00000</t>
  </si>
  <si>
    <t>Структурный элемент Комплекс процессных мероприятий "Обеспечение деятельности муниципального учреждения "Центр по бухгалтерскому и экономическому обслуживанию" (всего), в том числе:
ЦС 14.4.04.00000</t>
  </si>
  <si>
    <t xml:space="preserve">1. Повышение эффективности использования муниципальных финансов путем формирования системы долгосрочного бюджетного планирования, в соответствии с которой подготовка и исполнение бюджета осуществляется через реализацию муниципальных программ.
2. Концентрация ресурсов на приоритетных направлениях развития города путем обеспечения сбалансированности и устойчивости муниципального бюджета, развития долгосрочного и среднесрочного бюджетирования с использованием программно-целевых принципов управления бюджетными расходами.
</t>
  </si>
  <si>
    <t>4. Финансовое обеспечение муниципальной программы</t>
  </si>
  <si>
    <t>Устойчивая и динамичная экономика
п. "д" части 1 Указа Президента Российской Федерации "О национальных целях развития Российской Федерации на период до 2030 года и на перспективу до 2036 года"</t>
  </si>
  <si>
    <t>Глава города Покачи, КУМИ администрации города Покачи, структурные подразделения администрации города Покачи, Муниципальное учреждение «Центр по бухгалтерскому и экономическому обслуживанию»</t>
  </si>
  <si>
    <t xml:space="preserve">Приложение 1
к постановлению администрации
города Покачи
от _______________ № _______
</t>
  </si>
  <si>
    <t>Приложение 2
к постановлению администрации
города Покачи
от _______________ № _______</t>
  </si>
  <si>
    <t xml:space="preserve">
1. Основные положения</t>
  </si>
  <si>
    <t>№ п/п</t>
  </si>
  <si>
    <t>9</t>
  </si>
  <si>
    <t>1.1.</t>
  </si>
  <si>
    <t>1.1.1.</t>
  </si>
  <si>
    <t>1.1.2.</t>
  </si>
  <si>
    <t>1.2.</t>
  </si>
  <si>
    <t>1.3.</t>
  </si>
  <si>
    <t>1.4.</t>
  </si>
  <si>
    <t>2.</t>
  </si>
  <si>
    <t>1.</t>
  </si>
  <si>
    <t>2.1.</t>
  </si>
  <si>
    <t>2.1.1.</t>
  </si>
  <si>
    <t>2.1.2.</t>
  </si>
  <si>
    <t>2.2.</t>
  </si>
  <si>
    <t>2.3.</t>
  </si>
  <si>
    <t>2.4.</t>
  </si>
  <si>
    <t>3.</t>
  </si>
  <si>
    <t>3.1.</t>
  </si>
  <si>
    <t>3.1.1.</t>
  </si>
  <si>
    <t>3.1.2.</t>
  </si>
  <si>
    <t>3.2.</t>
  </si>
  <si>
    <t>3.3.</t>
  </si>
  <si>
    <t>3.4.</t>
  </si>
  <si>
    <t>4.</t>
  </si>
  <si>
    <t>4.1.</t>
  </si>
  <si>
    <t>4.1.1.</t>
  </si>
  <si>
    <t>4.1.2.</t>
  </si>
  <si>
    <t>4.2.</t>
  </si>
  <si>
    <t>4.3.</t>
  </si>
  <si>
    <t>4.4.</t>
  </si>
  <si>
    <t>5.</t>
  </si>
  <si>
    <t>5.1.</t>
  </si>
  <si>
    <t>5.1.1.</t>
  </si>
  <si>
    <t>5.1.2.</t>
  </si>
  <si>
    <t>5.2.</t>
  </si>
  <si>
    <t>.5.3.</t>
  </si>
  <si>
    <t>5.4.</t>
  </si>
  <si>
    <t>6.</t>
  </si>
  <si>
    <t>6.1.1.</t>
  </si>
  <si>
    <t>6.1.2.</t>
  </si>
  <si>
    <t>6.2.</t>
  </si>
  <si>
    <t>6.3.</t>
  </si>
  <si>
    <t>6.4.</t>
  </si>
  <si>
    <t>6.1.</t>
  </si>
  <si>
    <t>7.</t>
  </si>
  <si>
    <t>7.1.</t>
  </si>
  <si>
    <t>7.1.1.</t>
  </si>
  <si>
    <t>7.1.2.</t>
  </si>
  <si>
    <t>7.2.</t>
  </si>
  <si>
    <t>7.3.</t>
  </si>
  <si>
    <t>7.4.</t>
  </si>
  <si>
    <t>8.</t>
  </si>
  <si>
    <t>8.1.</t>
  </si>
  <si>
    <t>8.1.1.</t>
  </si>
  <si>
    <t>8.1.2.</t>
  </si>
  <si>
    <t>8.2.</t>
  </si>
  <si>
    <t>8.3.</t>
  </si>
  <si>
    <t>8.4.</t>
  </si>
  <si>
    <t>9.</t>
  </si>
  <si>
    <t>9.1.</t>
  </si>
  <si>
    <t>9.1.1.</t>
  </si>
  <si>
    <t>9.1.2.</t>
  </si>
  <si>
    <t>9.2.</t>
  </si>
  <si>
    <t>9.3.</t>
  </si>
  <si>
    <t>9.4.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</si>
</sst>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#,##0"/>
  </numFmts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5">
    <xf numFmtId="164" fontId="0" fillId="0" borderId="0"/>
    <xf numFmtId="164" fontId="2" fillId="0" borderId="0"/>
    <xf numFmtId="164" fontId="2" fillId="0" borderId="0"/>
    <xf numFmtId="164" fontId="2" fillId="0" borderId="0"/>
    <xf numFmtId="164" fontId="2" fillId="0" borderId="0"/>
  </cellStyleXfs>
  <cellXfs count="74">
    <xf numFmtId="164" fontId="0" fillId="0" borderId="0" xfId="0"/>
    <xf numFmtId="164" fontId="1" fillId="0" borderId="0" xfId="0" applyFont="1"/>
    <xf numFmtId="164" fontId="3" fillId="0" borderId="0" xfId="2" applyFont="1"/>
    <xf numFmtId="164" fontId="4" fillId="0" borderId="0" xfId="2" applyFont="1"/>
    <xf numFmtId="164" fontId="1" fillId="0" borderId="0" xfId="2" applyFont="1"/>
    <xf numFmtId="164" fontId="3" fillId="0" borderId="18" xfId="0" applyFont="1" applyBorder="1" applyAlignment="1">
      <alignment vertical="top" wrapText="1"/>
    </xf>
    <xf numFmtId="164" fontId="3" fillId="0" borderId="10" xfId="0" applyFont="1" applyBorder="1" applyAlignment="1">
      <alignment vertical="top" wrapText="1"/>
    </xf>
    <xf numFmtId="49" fontId="3" fillId="0" borderId="1" xfId="0" applyNumberFormat="1" applyFont="1" applyBorder="1" applyAlignment="1">
      <alignment horizontal="center" vertical="center"/>
    </xf>
    <xf numFmtId="164" fontId="3" fillId="0" borderId="0" xfId="2" applyFont="1" applyAlignment="1">
      <alignment horizontal="right"/>
    </xf>
    <xf numFmtId="164" fontId="3" fillId="0" borderId="1" xfId="0" applyFont="1" applyBorder="1" applyAlignment="1">
      <alignment vertical="center"/>
    </xf>
    <xf numFmtId="4" fontId="3" fillId="0" borderId="1" xfId="0" applyNumberFormat="1" applyFont="1" applyBorder="1" applyAlignment="1">
      <alignment horizontal="center" vertical="center"/>
    </xf>
    <xf numFmtId="4" fontId="3" fillId="0" borderId="7" xfId="0" applyNumberFormat="1" applyFont="1" applyBorder="1" applyAlignment="1">
      <alignment horizontal="center" vertical="center"/>
    </xf>
    <xf numFmtId="164" fontId="3" fillId="0" borderId="0" xfId="2" applyFont="1" applyFill="1"/>
    <xf numFmtId="164" fontId="3" fillId="0" borderId="0" xfId="2" applyFont="1" applyFill="1" applyAlignment="1">
      <alignment horizontal="right" wrapText="1"/>
    </xf>
    <xf numFmtId="164" fontId="3" fillId="0" borderId="0" xfId="2" applyFont="1" applyFill="1" applyAlignment="1">
      <alignment horizontal="right"/>
    </xf>
    <xf numFmtId="164" fontId="1" fillId="0" borderId="0" xfId="2" applyFont="1" applyFill="1"/>
    <xf numFmtId="49" fontId="3" fillId="0" borderId="1" xfId="2" applyNumberFormat="1" applyFont="1" applyFill="1" applyBorder="1" applyAlignment="1">
      <alignment horizontal="center" vertical="center"/>
    </xf>
    <xf numFmtId="164" fontId="5" fillId="0" borderId="1" xfId="2" applyFont="1" applyFill="1" applyBorder="1" applyAlignment="1">
      <alignment vertical="center"/>
    </xf>
    <xf numFmtId="4" fontId="5" fillId="0" borderId="1" xfId="2" applyNumberFormat="1" applyFont="1" applyFill="1" applyBorder="1"/>
    <xf numFmtId="164" fontId="3" fillId="0" borderId="6" xfId="2" applyFont="1" applyFill="1" applyBorder="1" applyAlignment="1">
      <alignment vertical="center"/>
    </xf>
    <xf numFmtId="4" fontId="3" fillId="0" borderId="1" xfId="2" applyNumberFormat="1" applyFont="1" applyFill="1" applyBorder="1"/>
    <xf numFmtId="164" fontId="5" fillId="0" borderId="6" xfId="2" applyFont="1" applyFill="1" applyBorder="1" applyAlignment="1">
      <alignment vertical="center" wrapText="1"/>
    </xf>
    <xf numFmtId="4" fontId="5" fillId="0" borderId="1" xfId="2" applyNumberFormat="1" applyFont="1" applyFill="1" applyBorder="1" applyAlignment="1">
      <alignment vertical="center"/>
    </xf>
    <xf numFmtId="164" fontId="3" fillId="0" borderId="6" xfId="2" applyFont="1" applyFill="1" applyBorder="1" applyAlignment="1">
      <alignment vertical="center" wrapText="1"/>
    </xf>
    <xf numFmtId="164" fontId="3" fillId="0" borderId="1" xfId="2" applyFont="1" applyFill="1" applyBorder="1" applyAlignment="1">
      <alignment vertical="center"/>
    </xf>
    <xf numFmtId="164" fontId="2" fillId="0" borderId="0" xfId="2" applyFill="1"/>
    <xf numFmtId="164" fontId="1" fillId="0" borderId="1" xfId="2" applyFont="1" applyFill="1" applyBorder="1" applyAlignment="1">
      <alignment horizontal="center" vertical="center"/>
    </xf>
    <xf numFmtId="164" fontId="3" fillId="0" borderId="0" xfId="2" applyFont="1" applyFill="1" applyAlignment="1">
      <alignment horizontal="right" wrapText="1"/>
    </xf>
    <xf numFmtId="164" fontId="4" fillId="0" borderId="19" xfId="0" applyFont="1" applyBorder="1" applyAlignment="1">
      <alignment horizontal="left" vertical="center" wrapText="1"/>
    </xf>
    <xf numFmtId="164" fontId="4" fillId="0" borderId="20" xfId="0" applyFont="1" applyBorder="1" applyAlignment="1">
      <alignment horizontal="left" vertical="center"/>
    </xf>
    <xf numFmtId="164" fontId="4" fillId="0" borderId="21" xfId="0" applyFont="1" applyBorder="1" applyAlignment="1">
      <alignment horizontal="left" vertical="center"/>
    </xf>
    <xf numFmtId="164" fontId="3" fillId="0" borderId="0" xfId="2" applyFont="1" applyAlignment="1">
      <alignment horizontal="right" wrapText="1"/>
    </xf>
    <xf numFmtId="164" fontId="3" fillId="0" borderId="0" xfId="2" applyFont="1" applyAlignment="1">
      <alignment horizontal="right"/>
    </xf>
    <xf numFmtId="164" fontId="3" fillId="0" borderId="0" xfId="0" applyFont="1" applyAlignment="1">
      <alignment horizontal="center" vertical="center" wrapText="1"/>
    </xf>
    <xf numFmtId="164" fontId="3" fillId="0" borderId="0" xfId="0" applyFont="1" applyAlignment="1">
      <alignment horizontal="center" vertical="center"/>
    </xf>
    <xf numFmtId="164" fontId="3" fillId="0" borderId="19" xfId="0" applyFont="1" applyBorder="1" applyAlignment="1">
      <alignment horizontal="left" vertical="center" wrapText="1"/>
    </xf>
    <xf numFmtId="164" fontId="3" fillId="0" borderId="20" xfId="0" applyFont="1" applyBorder="1" applyAlignment="1">
      <alignment horizontal="left" vertical="center" wrapText="1"/>
    </xf>
    <xf numFmtId="164" fontId="3" fillId="0" borderId="21" xfId="0" applyFont="1" applyBorder="1" applyAlignment="1">
      <alignment horizontal="left" vertical="center" wrapText="1"/>
    </xf>
    <xf numFmtId="164" fontId="3" fillId="0" borderId="19" xfId="0" applyFont="1" applyBorder="1" applyAlignment="1">
      <alignment horizontal="left" vertical="top" wrapText="1"/>
    </xf>
    <xf numFmtId="164" fontId="3" fillId="0" borderId="20" xfId="0" applyFont="1" applyBorder="1" applyAlignment="1">
      <alignment horizontal="left" vertical="top" wrapText="1"/>
    </xf>
    <xf numFmtId="164" fontId="3" fillId="0" borderId="21" xfId="0" applyFont="1" applyBorder="1" applyAlignment="1">
      <alignment horizontal="left" vertical="top" wrapText="1"/>
    </xf>
    <xf numFmtId="164" fontId="3" fillId="0" borderId="23" xfId="0" applyFont="1" applyBorder="1" applyAlignment="1">
      <alignment horizontal="left" vertical="center" wrapText="1"/>
    </xf>
    <xf numFmtId="164" fontId="3" fillId="0" borderId="12" xfId="0" applyFont="1" applyBorder="1" applyAlignment="1">
      <alignment horizontal="left" vertical="center" wrapText="1"/>
    </xf>
    <xf numFmtId="164" fontId="3" fillId="0" borderId="24" xfId="0" applyFont="1" applyBorder="1" applyAlignment="1">
      <alignment horizontal="left" vertical="center" wrapText="1"/>
    </xf>
    <xf numFmtId="164" fontId="4" fillId="0" borderId="11" xfId="0" applyFont="1" applyBorder="1" applyAlignment="1">
      <alignment horizontal="center" vertical="center" wrapText="1"/>
    </xf>
    <xf numFmtId="164" fontId="4" fillId="0" borderId="12" xfId="0" applyFont="1" applyBorder="1" applyAlignment="1">
      <alignment horizontal="center" vertical="center"/>
    </xf>
    <xf numFmtId="164" fontId="4" fillId="0" borderId="13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4" fontId="3" fillId="0" borderId="8" xfId="0" applyNumberFormat="1" applyFont="1" applyBorder="1" applyAlignment="1">
      <alignment horizontal="center" vertical="center"/>
    </xf>
    <xf numFmtId="4" fontId="3" fillId="0" borderId="2" xfId="0" applyNumberFormat="1" applyFont="1" applyBorder="1" applyAlignment="1">
      <alignment horizontal="center" vertical="center"/>
    </xf>
    <xf numFmtId="4" fontId="3" fillId="0" borderId="9" xfId="0" applyNumberFormat="1" applyFont="1" applyBorder="1" applyAlignment="1">
      <alignment horizontal="center" vertical="center"/>
    </xf>
    <xf numFmtId="4" fontId="3" fillId="0" borderId="3" xfId="0" applyNumberFormat="1" applyFont="1" applyBorder="1" applyAlignment="1">
      <alignment horizontal="center" vertical="center"/>
    </xf>
    <xf numFmtId="4" fontId="3" fillId="0" borderId="4" xfId="0" applyNumberFormat="1" applyFont="1" applyBorder="1" applyAlignment="1">
      <alignment horizontal="center" vertical="center"/>
    </xf>
    <xf numFmtId="4" fontId="3" fillId="0" borderId="5" xfId="0" applyNumberFormat="1" applyFont="1" applyBorder="1" applyAlignment="1">
      <alignment horizontal="center" vertical="center"/>
    </xf>
    <xf numFmtId="164" fontId="3" fillId="0" borderId="22" xfId="0" applyFont="1" applyBorder="1" applyAlignment="1">
      <alignment horizontal="left" vertical="top" wrapText="1"/>
    </xf>
    <xf numFmtId="164" fontId="3" fillId="0" borderId="14" xfId="0" applyFont="1" applyBorder="1" applyAlignment="1">
      <alignment horizontal="left" vertical="top" wrapText="1"/>
    </xf>
    <xf numFmtId="164" fontId="3" fillId="0" borderId="15" xfId="0" applyFont="1" applyBorder="1" applyAlignment="1">
      <alignment horizontal="left" vertical="top" wrapText="1"/>
    </xf>
    <xf numFmtId="164" fontId="3" fillId="0" borderId="7" xfId="0" applyFont="1" applyBorder="1" applyAlignment="1">
      <alignment horizontal="left" vertical="center"/>
    </xf>
    <xf numFmtId="164" fontId="3" fillId="0" borderId="1" xfId="0" applyFont="1" applyBorder="1" applyAlignment="1">
      <alignment horizontal="left" vertical="center"/>
    </xf>
    <xf numFmtId="164" fontId="3" fillId="0" borderId="7" xfId="0" applyFont="1" applyBorder="1" applyAlignment="1">
      <alignment horizontal="center" vertical="center"/>
    </xf>
    <xf numFmtId="164" fontId="3" fillId="0" borderId="8" xfId="0" applyFont="1" applyBorder="1" applyAlignment="1">
      <alignment horizontal="left"/>
    </xf>
    <xf numFmtId="164" fontId="3" fillId="0" borderId="9" xfId="0" applyFont="1" applyBorder="1" applyAlignment="1">
      <alignment horizontal="left"/>
    </xf>
    <xf numFmtId="164" fontId="3" fillId="0" borderId="3" xfId="0" applyFont="1" applyBorder="1" applyAlignment="1">
      <alignment horizontal="left"/>
    </xf>
    <xf numFmtId="164" fontId="3" fillId="0" borderId="5" xfId="0" applyFont="1" applyBorder="1" applyAlignment="1">
      <alignment horizontal="left"/>
    </xf>
    <xf numFmtId="164" fontId="3" fillId="0" borderId="16" xfId="0" applyFont="1" applyBorder="1" applyAlignment="1">
      <alignment horizontal="left"/>
    </xf>
    <xf numFmtId="164" fontId="3" fillId="0" borderId="17" xfId="0" applyFont="1" applyBorder="1" applyAlignment="1">
      <alignment horizontal="left"/>
    </xf>
    <xf numFmtId="164" fontId="3" fillId="0" borderId="0" xfId="2" applyFont="1" applyFill="1" applyAlignment="1">
      <alignment horizontal="right" wrapText="1"/>
    </xf>
    <xf numFmtId="164" fontId="1" fillId="0" borderId="6" xfId="2" applyFont="1" applyFill="1" applyBorder="1" applyAlignment="1">
      <alignment horizontal="center" vertical="center"/>
    </xf>
    <xf numFmtId="164" fontId="1" fillId="0" borderId="7" xfId="2" applyFont="1" applyFill="1" applyBorder="1" applyAlignment="1">
      <alignment horizontal="center" vertical="center"/>
    </xf>
    <xf numFmtId="164" fontId="6" fillId="0" borderId="2" xfId="2" applyFont="1" applyFill="1" applyBorder="1" applyAlignment="1">
      <alignment horizontal="center" vertical="center"/>
    </xf>
    <xf numFmtId="164" fontId="3" fillId="0" borderId="1" xfId="2" applyFont="1" applyFill="1" applyBorder="1" applyAlignment="1">
      <alignment horizontal="center" vertical="center" wrapText="1"/>
    </xf>
    <xf numFmtId="164" fontId="3" fillId="0" borderId="3" xfId="2" applyFont="1" applyFill="1" applyBorder="1" applyAlignment="1">
      <alignment horizontal="center" vertical="center" wrapText="1"/>
    </xf>
    <xf numFmtId="164" fontId="3" fillId="0" borderId="4" xfId="2" applyFont="1" applyFill="1" applyBorder="1" applyAlignment="1">
      <alignment horizontal="center" vertical="center" wrapText="1"/>
    </xf>
    <xf numFmtId="164" fontId="3" fillId="0" borderId="5" xfId="2" applyFont="1" applyFill="1" applyBorder="1" applyAlignment="1">
      <alignment horizontal="center" vertical="center" wrapText="1"/>
    </xf>
  </cellXfs>
  <cellStyles count="5">
    <cellStyle name="Обычный" xfId="0" builtinId="0"/>
    <cellStyle name="Обычный 2" xfId="2"/>
    <cellStyle name="Обычный 3" xfId="1"/>
    <cellStyle name="Обычный 4" xfId="3"/>
    <cellStyle name="Обычный 5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8"/>
  <sheetViews>
    <sheetView topLeftCell="D1" zoomScale="70" zoomScaleNormal="70" zoomScalePageLayoutView="70" workbookViewId="0">
      <selection activeCell="I1" sqref="I1:K1"/>
    </sheetView>
  </sheetViews>
  <sheetFormatPr defaultRowHeight="15" x14ac:dyDescent="0.25"/>
  <cols>
    <col min="1" max="1" width="30.85546875" style="1" customWidth="1"/>
    <col min="2" max="2" width="8.7109375" style="1" customWidth="1"/>
    <col min="3" max="3" width="35.42578125" style="1" customWidth="1"/>
    <col min="4" max="4" width="47.140625" style="1" customWidth="1"/>
    <col min="5" max="8" width="19.5703125" style="1" customWidth="1"/>
    <col min="9" max="9" width="16.140625" style="1" customWidth="1"/>
    <col min="10" max="11" width="23.5703125" style="1" customWidth="1"/>
    <col min="12" max="16384" width="9.140625" style="1"/>
  </cols>
  <sheetData>
    <row r="1" spans="1:11" s="4" customFormat="1" ht="82.5" customHeight="1" x14ac:dyDescent="0.25">
      <c r="A1" s="2"/>
      <c r="B1" s="2"/>
      <c r="C1" s="2"/>
      <c r="D1" s="2"/>
      <c r="E1" s="3"/>
      <c r="F1" s="2"/>
      <c r="G1" s="2"/>
      <c r="H1" s="2"/>
      <c r="I1" s="31" t="s">
        <v>55</v>
      </c>
      <c r="J1" s="32"/>
      <c r="K1" s="32"/>
    </row>
    <row r="2" spans="1:11" s="4" customFormat="1" ht="24" customHeight="1" x14ac:dyDescent="0.25">
      <c r="A2" s="2"/>
      <c r="B2" s="2"/>
      <c r="C2" s="2"/>
      <c r="D2" s="2"/>
      <c r="E2" s="3"/>
      <c r="F2" s="2"/>
      <c r="G2" s="2"/>
      <c r="H2" s="2"/>
      <c r="I2" s="8"/>
      <c r="J2" s="8"/>
      <c r="K2" s="8"/>
    </row>
    <row r="3" spans="1:11" ht="72" customHeight="1" thickBot="1" x14ac:dyDescent="0.3">
      <c r="A3" s="33" t="s">
        <v>57</v>
      </c>
      <c r="B3" s="34"/>
      <c r="C3" s="34"/>
      <c r="D3" s="34"/>
      <c r="E3" s="34"/>
      <c r="F3" s="34"/>
      <c r="G3" s="34"/>
      <c r="H3" s="34"/>
      <c r="I3" s="34"/>
      <c r="J3" s="34"/>
      <c r="K3" s="34"/>
    </row>
    <row r="4" spans="1:11" ht="36.75" customHeight="1" thickBot="1" x14ac:dyDescent="0.3">
      <c r="A4" s="5" t="s">
        <v>0</v>
      </c>
      <c r="B4" s="35" t="s">
        <v>17</v>
      </c>
      <c r="C4" s="36"/>
      <c r="D4" s="36"/>
      <c r="E4" s="36"/>
      <c r="F4" s="36"/>
      <c r="G4" s="36"/>
      <c r="H4" s="36"/>
      <c r="I4" s="36"/>
      <c r="J4" s="36"/>
      <c r="K4" s="37"/>
    </row>
    <row r="5" spans="1:11" ht="36.75" customHeight="1" thickBot="1" x14ac:dyDescent="0.3">
      <c r="A5" s="5" t="s">
        <v>2</v>
      </c>
      <c r="B5" s="35" t="s">
        <v>1</v>
      </c>
      <c r="C5" s="36"/>
      <c r="D5" s="36"/>
      <c r="E5" s="36"/>
      <c r="F5" s="36"/>
      <c r="G5" s="36"/>
      <c r="H5" s="36"/>
      <c r="I5" s="36"/>
      <c r="J5" s="36"/>
      <c r="K5" s="37"/>
    </row>
    <row r="6" spans="1:11" ht="40.5" customHeight="1" thickBot="1" x14ac:dyDescent="0.3">
      <c r="A6" s="5" t="s">
        <v>3</v>
      </c>
      <c r="B6" s="35" t="s">
        <v>54</v>
      </c>
      <c r="C6" s="36"/>
      <c r="D6" s="36"/>
      <c r="E6" s="36"/>
      <c r="F6" s="36"/>
      <c r="G6" s="36"/>
      <c r="H6" s="36"/>
      <c r="I6" s="36"/>
      <c r="J6" s="36"/>
      <c r="K6" s="37"/>
    </row>
    <row r="7" spans="1:11" ht="36.75" customHeight="1" thickBot="1" x14ac:dyDescent="0.3">
      <c r="A7" s="5" t="s">
        <v>45</v>
      </c>
      <c r="B7" s="35" t="s">
        <v>46</v>
      </c>
      <c r="C7" s="36"/>
      <c r="D7" s="36"/>
      <c r="E7" s="36"/>
      <c r="F7" s="36"/>
      <c r="G7" s="36"/>
      <c r="H7" s="36"/>
      <c r="I7" s="36"/>
      <c r="J7" s="36"/>
      <c r="K7" s="37"/>
    </row>
    <row r="8" spans="1:11" ht="64.5" customHeight="1" thickBot="1" x14ac:dyDescent="0.3">
      <c r="A8" s="5" t="s">
        <v>4</v>
      </c>
      <c r="B8" s="38" t="s">
        <v>51</v>
      </c>
      <c r="C8" s="39"/>
      <c r="D8" s="39"/>
      <c r="E8" s="39"/>
      <c r="F8" s="39"/>
      <c r="G8" s="39"/>
      <c r="H8" s="39"/>
      <c r="I8" s="39"/>
      <c r="J8" s="39"/>
      <c r="K8" s="40"/>
    </row>
    <row r="9" spans="1:11" ht="39.75" customHeight="1" thickBot="1" x14ac:dyDescent="0.3">
      <c r="A9" s="6" t="s">
        <v>5</v>
      </c>
      <c r="B9" s="38" t="s">
        <v>11</v>
      </c>
      <c r="C9" s="39"/>
      <c r="D9" s="39"/>
      <c r="E9" s="39"/>
      <c r="F9" s="39"/>
      <c r="G9" s="39"/>
      <c r="H9" s="39"/>
      <c r="I9" s="39"/>
      <c r="J9" s="39"/>
      <c r="K9" s="40"/>
    </row>
    <row r="10" spans="1:11" ht="131.25" customHeight="1" thickBot="1" x14ac:dyDescent="0.3">
      <c r="A10" s="5" t="s">
        <v>18</v>
      </c>
      <c r="B10" s="28" t="s">
        <v>28</v>
      </c>
      <c r="C10" s="29"/>
      <c r="D10" s="29"/>
      <c r="E10" s="29"/>
      <c r="F10" s="29"/>
      <c r="G10" s="29"/>
      <c r="H10" s="29"/>
      <c r="I10" s="29"/>
      <c r="J10" s="29"/>
      <c r="K10" s="30"/>
    </row>
    <row r="11" spans="1:11" ht="24" customHeight="1" x14ac:dyDescent="0.25">
      <c r="A11" s="54" t="s">
        <v>19</v>
      </c>
      <c r="B11" s="57" t="s">
        <v>20</v>
      </c>
      <c r="C11" s="57"/>
      <c r="D11" s="59" t="s">
        <v>44</v>
      </c>
      <c r="E11" s="59"/>
      <c r="F11" s="59"/>
      <c r="G11" s="59"/>
      <c r="H11" s="59"/>
      <c r="I11" s="59"/>
      <c r="J11" s="59"/>
      <c r="K11" s="59"/>
    </row>
    <row r="12" spans="1:11" ht="24.75" customHeight="1" x14ac:dyDescent="0.25">
      <c r="A12" s="54"/>
      <c r="B12" s="58"/>
      <c r="C12" s="58"/>
      <c r="D12" s="9" t="s">
        <v>42</v>
      </c>
      <c r="E12" s="7" t="s">
        <v>12</v>
      </c>
      <c r="F12" s="7" t="s">
        <v>13</v>
      </c>
      <c r="G12" s="7" t="s">
        <v>14</v>
      </c>
      <c r="H12" s="7" t="s">
        <v>22</v>
      </c>
      <c r="I12" s="47" t="s">
        <v>43</v>
      </c>
      <c r="J12" s="47"/>
      <c r="K12" s="47"/>
    </row>
    <row r="13" spans="1:11" ht="24" customHeight="1" x14ac:dyDescent="0.25">
      <c r="A13" s="55"/>
      <c r="B13" s="60" t="s">
        <v>6</v>
      </c>
      <c r="C13" s="61"/>
      <c r="D13" s="11">
        <f>D14+D15+D16</f>
        <v>1486301096.8800001</v>
      </c>
      <c r="E13" s="11">
        <f t="shared" ref="E13:H13" si="0">E14+E15+E16</f>
        <v>281606657.5</v>
      </c>
      <c r="F13" s="11">
        <f t="shared" ref="F13" si="1">F14+F15+F16</f>
        <v>235715511.75</v>
      </c>
      <c r="G13" s="11">
        <f t="shared" ref="G13" si="2">G14+G15+G16</f>
        <v>237984542.44999999</v>
      </c>
      <c r="H13" s="11">
        <f t="shared" si="0"/>
        <v>243664795.06</v>
      </c>
      <c r="I13" s="48">
        <f>I14+I15+I16+I17</f>
        <v>487329590.12</v>
      </c>
      <c r="J13" s="49"/>
      <c r="K13" s="50"/>
    </row>
    <row r="14" spans="1:11" ht="24" customHeight="1" x14ac:dyDescent="0.25">
      <c r="A14" s="55"/>
      <c r="B14" s="62" t="s">
        <v>7</v>
      </c>
      <c r="C14" s="63"/>
      <c r="D14" s="10">
        <f>E14+F14+G14+H14+I14</f>
        <v>19050200</v>
      </c>
      <c r="E14" s="10">
        <f>'Приложение 2'!C9</f>
        <v>6046300</v>
      </c>
      <c r="F14" s="10">
        <f>'Приложение 2'!D9</f>
        <v>6396700</v>
      </c>
      <c r="G14" s="10">
        <f>'Приложение 2'!E9</f>
        <v>6607200</v>
      </c>
      <c r="H14" s="10">
        <f>'Приложение 2'!F9</f>
        <v>0</v>
      </c>
      <c r="I14" s="51">
        <f>'Приложение 2'!G9+'Приложение 2'!H9</f>
        <v>0</v>
      </c>
      <c r="J14" s="52"/>
      <c r="K14" s="53"/>
    </row>
    <row r="15" spans="1:11" ht="24" customHeight="1" x14ac:dyDescent="0.25">
      <c r="A15" s="55"/>
      <c r="B15" s="62" t="s">
        <v>8</v>
      </c>
      <c r="C15" s="63"/>
      <c r="D15" s="10">
        <f t="shared" ref="D15:D17" si="3">E15+F15+G15+H15+I15</f>
        <v>23359500</v>
      </c>
      <c r="E15" s="10">
        <f>'Приложение 2'!C10</f>
        <v>7668700</v>
      </c>
      <c r="F15" s="10">
        <f>'Приложение 2'!D10</f>
        <v>7896200</v>
      </c>
      <c r="G15" s="10">
        <f>'Приложение 2'!E10</f>
        <v>7794600</v>
      </c>
      <c r="H15" s="10">
        <f>'Приложение 2'!F10</f>
        <v>0</v>
      </c>
      <c r="I15" s="51">
        <f>'Приложение 2'!G10+'Приложение 2'!H10</f>
        <v>0</v>
      </c>
      <c r="J15" s="52"/>
      <c r="K15" s="53"/>
    </row>
    <row r="16" spans="1:11" ht="24" customHeight="1" x14ac:dyDescent="0.25">
      <c r="A16" s="55"/>
      <c r="B16" s="62" t="s">
        <v>9</v>
      </c>
      <c r="C16" s="63"/>
      <c r="D16" s="10">
        <f t="shared" si="3"/>
        <v>1443891396.8800001</v>
      </c>
      <c r="E16" s="10">
        <f>'Приложение 2'!C11</f>
        <v>267891657.5</v>
      </c>
      <c r="F16" s="10">
        <f>'Приложение 2'!D11</f>
        <v>221422611.75</v>
      </c>
      <c r="G16" s="10">
        <f>'Приложение 2'!E11</f>
        <v>223582742.44999999</v>
      </c>
      <c r="H16" s="10">
        <f>'Приложение 2'!F11</f>
        <v>243664795.06</v>
      </c>
      <c r="I16" s="51">
        <f>'Приложение 2'!G11+'Приложение 2'!H11</f>
        <v>487329590.12</v>
      </c>
      <c r="J16" s="52"/>
      <c r="K16" s="53"/>
    </row>
    <row r="17" spans="1:11" ht="24" customHeight="1" thickBot="1" x14ac:dyDescent="0.3">
      <c r="A17" s="56"/>
      <c r="B17" s="64" t="s">
        <v>10</v>
      </c>
      <c r="C17" s="65"/>
      <c r="D17" s="10">
        <f t="shared" si="3"/>
        <v>0</v>
      </c>
      <c r="E17" s="10">
        <f>'Приложение 2'!C12</f>
        <v>0</v>
      </c>
      <c r="F17" s="10">
        <f>'Приложение 2'!D12</f>
        <v>0</v>
      </c>
      <c r="G17" s="10">
        <f>'Приложение 2'!E12</f>
        <v>0</v>
      </c>
      <c r="H17" s="10">
        <f>'Приложение 2'!F12</f>
        <v>0</v>
      </c>
      <c r="I17" s="51">
        <f>'Приложение 2'!G12+'Приложение 2'!H12</f>
        <v>0</v>
      </c>
      <c r="J17" s="52"/>
      <c r="K17" s="53"/>
    </row>
    <row r="18" spans="1:11" ht="73.5" customHeight="1" x14ac:dyDescent="0.25">
      <c r="A18" s="41" t="s">
        <v>21</v>
      </c>
      <c r="B18" s="42"/>
      <c r="C18" s="43"/>
      <c r="D18" s="44" t="s">
        <v>53</v>
      </c>
      <c r="E18" s="45"/>
      <c r="F18" s="45"/>
      <c r="G18" s="45"/>
      <c r="H18" s="45"/>
      <c r="I18" s="45"/>
      <c r="J18" s="45"/>
      <c r="K18" s="46"/>
    </row>
  </sheetData>
  <mergeCells count="25">
    <mergeCell ref="A18:C18"/>
    <mergeCell ref="D18:K18"/>
    <mergeCell ref="I12:K12"/>
    <mergeCell ref="I13:K13"/>
    <mergeCell ref="I14:K14"/>
    <mergeCell ref="I15:K15"/>
    <mergeCell ref="I16:K16"/>
    <mergeCell ref="A11:A17"/>
    <mergeCell ref="B11:C12"/>
    <mergeCell ref="D11:K11"/>
    <mergeCell ref="B13:C13"/>
    <mergeCell ref="B14:C14"/>
    <mergeCell ref="B15:C15"/>
    <mergeCell ref="B16:C16"/>
    <mergeCell ref="I17:K17"/>
    <mergeCell ref="B17:C17"/>
    <mergeCell ref="B10:K10"/>
    <mergeCell ref="I1:K1"/>
    <mergeCell ref="A3:K3"/>
    <mergeCell ref="B4:K4"/>
    <mergeCell ref="B5:K5"/>
    <mergeCell ref="B6:K6"/>
    <mergeCell ref="B7:K7"/>
    <mergeCell ref="B8:K8"/>
    <mergeCell ref="B9:K9"/>
  </mergeCells>
  <pageMargins left="1.1811023622047245" right="0.39370078740157483" top="0.78740157480314965" bottom="0.78740157480314965" header="0.31496062992125984" footer="0.31496062992125984"/>
  <pageSetup paperSize="9" scale="48" firstPageNumber="2" fitToHeight="3" orientation="landscape" useFirstPageNumber="1" horizontalDpi="180" verticalDpi="180" r:id="rId1"/>
  <headerFooter>
    <oddHeader>&amp;C&amp;"Times New Roman,обычный"2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71"/>
  <sheetViews>
    <sheetView tabSelected="1" zoomScale="70" zoomScaleNormal="70" zoomScaleSheetLayoutView="85" zoomScalePageLayoutView="55" workbookViewId="0">
      <pane ySplit="6" topLeftCell="A7" activePane="bottomLeft" state="frozen"/>
      <selection pane="bottomLeft" activeCell="B33" sqref="B33"/>
    </sheetView>
  </sheetViews>
  <sheetFormatPr defaultRowHeight="15" x14ac:dyDescent="0.25"/>
  <cols>
    <col min="1" max="1" width="9.140625" style="25"/>
    <col min="2" max="2" width="97.7109375" style="25" customWidth="1"/>
    <col min="3" max="8" width="16.28515625" style="25" customWidth="1"/>
    <col min="9" max="9" width="18.42578125" style="25" customWidth="1"/>
    <col min="10" max="16384" width="9.140625" style="25"/>
  </cols>
  <sheetData>
    <row r="1" spans="1:9" s="15" customFormat="1" ht="80.25" customHeight="1" x14ac:dyDescent="0.25">
      <c r="B1" s="12"/>
      <c r="C1" s="12"/>
      <c r="D1" s="27"/>
      <c r="E1" s="14"/>
      <c r="F1" s="66" t="s">
        <v>56</v>
      </c>
      <c r="G1" s="66"/>
      <c r="H1" s="66"/>
      <c r="I1" s="66"/>
    </row>
    <row r="2" spans="1:9" s="15" customFormat="1" ht="28.5" customHeight="1" x14ac:dyDescent="0.25">
      <c r="B2" s="12"/>
      <c r="C2" s="12"/>
      <c r="D2" s="27"/>
      <c r="E2" s="14"/>
      <c r="F2" s="13"/>
      <c r="G2" s="66"/>
      <c r="H2" s="66"/>
    </row>
    <row r="3" spans="1:9" s="15" customFormat="1" ht="27.75" customHeight="1" x14ac:dyDescent="0.25">
      <c r="B3" s="69" t="s">
        <v>52</v>
      </c>
      <c r="C3" s="69"/>
      <c r="D3" s="69"/>
      <c r="E3" s="69"/>
      <c r="F3" s="69"/>
      <c r="G3" s="69"/>
      <c r="H3" s="69"/>
    </row>
    <row r="4" spans="1:9" s="15" customFormat="1" ht="59.25" customHeight="1" x14ac:dyDescent="0.25">
      <c r="A4" s="67" t="s">
        <v>58</v>
      </c>
      <c r="B4" s="70" t="s">
        <v>29</v>
      </c>
      <c r="C4" s="71" t="s">
        <v>30</v>
      </c>
      <c r="D4" s="72"/>
      <c r="E4" s="72"/>
      <c r="F4" s="72"/>
      <c r="G4" s="72"/>
      <c r="H4" s="72"/>
      <c r="I4" s="73"/>
    </row>
    <row r="5" spans="1:9" s="15" customFormat="1" ht="43.5" customHeight="1" x14ac:dyDescent="0.25">
      <c r="A5" s="68"/>
      <c r="B5" s="70"/>
      <c r="C5" s="16">
        <v>2025</v>
      </c>
      <c r="D5" s="16">
        <v>2026</v>
      </c>
      <c r="E5" s="16">
        <v>2027</v>
      </c>
      <c r="F5" s="16">
        <v>2028</v>
      </c>
      <c r="G5" s="16">
        <v>2029</v>
      </c>
      <c r="H5" s="16">
        <v>2030</v>
      </c>
      <c r="I5" s="16" t="s">
        <v>6</v>
      </c>
    </row>
    <row r="6" spans="1:9" s="15" customFormat="1" ht="24" customHeight="1" x14ac:dyDescent="0.25">
      <c r="A6" s="26">
        <v>1</v>
      </c>
      <c r="B6" s="16" t="s">
        <v>24</v>
      </c>
      <c r="C6" s="16" t="s">
        <v>25</v>
      </c>
      <c r="D6" s="16" t="s">
        <v>26</v>
      </c>
      <c r="E6" s="16" t="s">
        <v>27</v>
      </c>
      <c r="F6" s="16" t="s">
        <v>16</v>
      </c>
      <c r="G6" s="16" t="s">
        <v>15</v>
      </c>
      <c r="H6" s="16" t="s">
        <v>23</v>
      </c>
      <c r="I6" s="16" t="s">
        <v>59</v>
      </c>
    </row>
    <row r="7" spans="1:9" s="15" customFormat="1" ht="38.25" customHeight="1" x14ac:dyDescent="0.25">
      <c r="A7" s="26" t="s">
        <v>67</v>
      </c>
      <c r="B7" s="17" t="s">
        <v>31</v>
      </c>
      <c r="C7" s="18">
        <f>C9+C10+C11</f>
        <v>281606657.5</v>
      </c>
      <c r="D7" s="18">
        <f t="shared" ref="D7:H7" si="0">D9+D10+D11</f>
        <v>235715511.75</v>
      </c>
      <c r="E7" s="18">
        <f t="shared" si="0"/>
        <v>237984542.44999999</v>
      </c>
      <c r="F7" s="18">
        <f t="shared" si="0"/>
        <v>243664795.06</v>
      </c>
      <c r="G7" s="18">
        <f t="shared" si="0"/>
        <v>243664795.06</v>
      </c>
      <c r="H7" s="18">
        <f t="shared" si="0"/>
        <v>243664795.06</v>
      </c>
      <c r="I7" s="18">
        <f>C7+D7+E7+F7+G7+H7</f>
        <v>1486301096.8799999</v>
      </c>
    </row>
    <row r="8" spans="1:9" s="15" customFormat="1" ht="27.75" customHeight="1" x14ac:dyDescent="0.25">
      <c r="A8" s="26" t="s">
        <v>60</v>
      </c>
      <c r="B8" s="19" t="s">
        <v>32</v>
      </c>
      <c r="C8" s="20">
        <f>C9+C10</f>
        <v>13715000</v>
      </c>
      <c r="D8" s="20">
        <f t="shared" ref="D8:I8" si="1">D9+D10</f>
        <v>14292900</v>
      </c>
      <c r="E8" s="20">
        <f t="shared" si="1"/>
        <v>14401800</v>
      </c>
      <c r="F8" s="20">
        <f t="shared" si="1"/>
        <v>0</v>
      </c>
      <c r="G8" s="20">
        <f t="shared" si="1"/>
        <v>0</v>
      </c>
      <c r="H8" s="20">
        <f t="shared" si="1"/>
        <v>0</v>
      </c>
      <c r="I8" s="20">
        <f t="shared" si="1"/>
        <v>42409700</v>
      </c>
    </row>
    <row r="9" spans="1:9" s="15" customFormat="1" ht="38.25" customHeight="1" x14ac:dyDescent="0.25">
      <c r="A9" s="26" t="s">
        <v>61</v>
      </c>
      <c r="B9" s="19" t="s">
        <v>33</v>
      </c>
      <c r="C9" s="20">
        <f>C16+C23+C30+C37+C44+C51+C58+C65</f>
        <v>6046300</v>
      </c>
      <c r="D9" s="20">
        <f t="shared" ref="D9:H9" si="2">D16+D23+D30+D37+D44+D51+D58+D65</f>
        <v>6396700</v>
      </c>
      <c r="E9" s="20">
        <f t="shared" si="2"/>
        <v>6607200</v>
      </c>
      <c r="F9" s="20">
        <f t="shared" si="2"/>
        <v>0</v>
      </c>
      <c r="G9" s="20">
        <f t="shared" si="2"/>
        <v>0</v>
      </c>
      <c r="H9" s="20">
        <f t="shared" si="2"/>
        <v>0</v>
      </c>
      <c r="I9" s="18">
        <f t="shared" ref="I9:I69" si="3">C9+D9+E9+F9+G9+H9</f>
        <v>19050200</v>
      </c>
    </row>
    <row r="10" spans="1:9" s="15" customFormat="1" ht="38.25" customHeight="1" x14ac:dyDescent="0.25">
      <c r="A10" s="26" t="s">
        <v>62</v>
      </c>
      <c r="B10" s="19" t="s">
        <v>34</v>
      </c>
      <c r="C10" s="20">
        <f>C17+C24+C31+C38+C45+C52+C59+C66</f>
        <v>7668700</v>
      </c>
      <c r="D10" s="20">
        <f t="shared" ref="D10:H10" si="4">D17+D24+D31+D38+D45+D52+D59+D66</f>
        <v>7896200</v>
      </c>
      <c r="E10" s="20">
        <f t="shared" si="4"/>
        <v>7794600</v>
      </c>
      <c r="F10" s="20">
        <f t="shared" si="4"/>
        <v>0</v>
      </c>
      <c r="G10" s="20">
        <f t="shared" si="4"/>
        <v>0</v>
      </c>
      <c r="H10" s="20">
        <f t="shared" si="4"/>
        <v>0</v>
      </c>
      <c r="I10" s="18">
        <f t="shared" si="3"/>
        <v>23359500</v>
      </c>
    </row>
    <row r="11" spans="1:9" s="15" customFormat="1" ht="38.25" customHeight="1" x14ac:dyDescent="0.25">
      <c r="A11" s="26" t="s">
        <v>63</v>
      </c>
      <c r="B11" s="19" t="s">
        <v>35</v>
      </c>
      <c r="C11" s="20">
        <f>C18+C25+C32+C39+C46+C53+C60+C67</f>
        <v>267891657.5</v>
      </c>
      <c r="D11" s="20">
        <f t="shared" ref="D11:H11" si="5">D18+D25+D32+D39+D46+D53+D60+D67</f>
        <v>221422611.75</v>
      </c>
      <c r="E11" s="20">
        <f t="shared" si="5"/>
        <v>223582742.44999999</v>
      </c>
      <c r="F11" s="20">
        <f t="shared" si="5"/>
        <v>243664795.06</v>
      </c>
      <c r="G11" s="20">
        <f t="shared" si="5"/>
        <v>243664795.06</v>
      </c>
      <c r="H11" s="20">
        <f t="shared" si="5"/>
        <v>243664795.06</v>
      </c>
      <c r="I11" s="18">
        <f t="shared" si="3"/>
        <v>1443891396.8799999</v>
      </c>
    </row>
    <row r="12" spans="1:9" s="15" customFormat="1" ht="38.25" customHeight="1" x14ac:dyDescent="0.25">
      <c r="A12" s="26" t="s">
        <v>64</v>
      </c>
      <c r="B12" s="19" t="s">
        <v>36</v>
      </c>
      <c r="C12" s="20">
        <f>C19+C26+C33+C40+C47+C54+C61+C68</f>
        <v>0</v>
      </c>
      <c r="D12" s="20">
        <f t="shared" ref="D12:H12" si="6">D19+D26+D33+D40+D47+D54+D61+D68</f>
        <v>0</v>
      </c>
      <c r="E12" s="20">
        <f t="shared" si="6"/>
        <v>0</v>
      </c>
      <c r="F12" s="20">
        <f t="shared" si="6"/>
        <v>0</v>
      </c>
      <c r="G12" s="20">
        <f t="shared" si="6"/>
        <v>0</v>
      </c>
      <c r="H12" s="20">
        <f t="shared" si="6"/>
        <v>0</v>
      </c>
      <c r="I12" s="18">
        <f t="shared" si="3"/>
        <v>0</v>
      </c>
    </row>
    <row r="13" spans="1:9" s="15" customFormat="1" ht="38.25" customHeight="1" x14ac:dyDescent="0.25">
      <c r="A13" s="26" t="s">
        <v>65</v>
      </c>
      <c r="B13" s="19" t="s">
        <v>37</v>
      </c>
      <c r="C13" s="20">
        <f>C20+C27+C34+C41+C48+C55+C62+C69</f>
        <v>0</v>
      </c>
      <c r="D13" s="20">
        <f t="shared" ref="D13:H13" si="7">D20+D27+D34+D41+D48+D55+D62+D69</f>
        <v>0</v>
      </c>
      <c r="E13" s="20">
        <f t="shared" si="7"/>
        <v>0</v>
      </c>
      <c r="F13" s="20">
        <f t="shared" si="7"/>
        <v>0</v>
      </c>
      <c r="G13" s="20">
        <f t="shared" si="7"/>
        <v>0</v>
      </c>
      <c r="H13" s="20">
        <f t="shared" si="7"/>
        <v>0</v>
      </c>
      <c r="I13" s="18">
        <f t="shared" si="3"/>
        <v>0</v>
      </c>
    </row>
    <row r="14" spans="1:9" s="15" customFormat="1" ht="89.25" customHeight="1" x14ac:dyDescent="0.25">
      <c r="A14" s="26" t="s">
        <v>66</v>
      </c>
      <c r="B14" s="21" t="s">
        <v>47</v>
      </c>
      <c r="C14" s="22">
        <f>C16+C17+C18</f>
        <v>0</v>
      </c>
      <c r="D14" s="22">
        <f t="shared" ref="D14:H14" si="8">D16+D17+D18</f>
        <v>0</v>
      </c>
      <c r="E14" s="22">
        <f t="shared" si="8"/>
        <v>0</v>
      </c>
      <c r="F14" s="22">
        <f t="shared" si="8"/>
        <v>0</v>
      </c>
      <c r="G14" s="22">
        <f t="shared" si="8"/>
        <v>0</v>
      </c>
      <c r="H14" s="22">
        <f t="shared" si="8"/>
        <v>0</v>
      </c>
      <c r="I14" s="22">
        <f t="shared" si="3"/>
        <v>0</v>
      </c>
    </row>
    <row r="15" spans="1:9" s="15" customFormat="1" ht="27.75" customHeight="1" x14ac:dyDescent="0.25">
      <c r="A15" s="26" t="s">
        <v>68</v>
      </c>
      <c r="B15" s="23" t="s">
        <v>32</v>
      </c>
      <c r="C15" s="20">
        <f>C16+C17</f>
        <v>0</v>
      </c>
      <c r="D15" s="20">
        <f t="shared" ref="D15:I15" si="9">D16+D17</f>
        <v>0</v>
      </c>
      <c r="E15" s="20">
        <f t="shared" si="9"/>
        <v>0</v>
      </c>
      <c r="F15" s="20">
        <f t="shared" si="9"/>
        <v>0</v>
      </c>
      <c r="G15" s="20">
        <f t="shared" si="9"/>
        <v>0</v>
      </c>
      <c r="H15" s="20">
        <f t="shared" si="9"/>
        <v>0</v>
      </c>
      <c r="I15" s="20">
        <f t="shared" si="9"/>
        <v>0</v>
      </c>
    </row>
    <row r="16" spans="1:9" s="15" customFormat="1" ht="38.25" customHeight="1" x14ac:dyDescent="0.25">
      <c r="A16" s="26" t="s">
        <v>69</v>
      </c>
      <c r="B16" s="19" t="s">
        <v>33</v>
      </c>
      <c r="C16" s="20">
        <v>0</v>
      </c>
      <c r="D16" s="20">
        <v>0</v>
      </c>
      <c r="E16" s="20">
        <v>0</v>
      </c>
      <c r="F16" s="20">
        <v>0</v>
      </c>
      <c r="G16" s="20">
        <v>0</v>
      </c>
      <c r="H16" s="20">
        <v>0</v>
      </c>
      <c r="I16" s="18">
        <f t="shared" si="3"/>
        <v>0</v>
      </c>
    </row>
    <row r="17" spans="1:9" s="15" customFormat="1" ht="38.25" customHeight="1" x14ac:dyDescent="0.25">
      <c r="A17" s="26" t="s">
        <v>70</v>
      </c>
      <c r="B17" s="19" t="s">
        <v>34</v>
      </c>
      <c r="C17" s="20">
        <v>0</v>
      </c>
      <c r="D17" s="20">
        <v>0</v>
      </c>
      <c r="E17" s="20">
        <v>0</v>
      </c>
      <c r="F17" s="20">
        <v>0</v>
      </c>
      <c r="G17" s="20">
        <v>0</v>
      </c>
      <c r="H17" s="20">
        <v>0</v>
      </c>
      <c r="I17" s="18">
        <f t="shared" si="3"/>
        <v>0</v>
      </c>
    </row>
    <row r="18" spans="1:9" s="15" customFormat="1" ht="38.25" customHeight="1" x14ac:dyDescent="0.25">
      <c r="A18" s="26" t="s">
        <v>71</v>
      </c>
      <c r="B18" s="19" t="s">
        <v>35</v>
      </c>
      <c r="C18" s="20">
        <v>0</v>
      </c>
      <c r="D18" s="20">
        <v>0</v>
      </c>
      <c r="E18" s="20">
        <v>0</v>
      </c>
      <c r="F18" s="20">
        <v>0</v>
      </c>
      <c r="G18" s="20">
        <v>0</v>
      </c>
      <c r="H18" s="20">
        <v>0</v>
      </c>
      <c r="I18" s="18">
        <f t="shared" si="3"/>
        <v>0</v>
      </c>
    </row>
    <row r="19" spans="1:9" s="15" customFormat="1" ht="38.25" customHeight="1" x14ac:dyDescent="0.25">
      <c r="A19" s="26" t="s">
        <v>72</v>
      </c>
      <c r="B19" s="19" t="s">
        <v>36</v>
      </c>
      <c r="C19" s="20">
        <v>0</v>
      </c>
      <c r="D19" s="20">
        <v>0</v>
      </c>
      <c r="E19" s="20">
        <v>0</v>
      </c>
      <c r="F19" s="20">
        <v>0</v>
      </c>
      <c r="G19" s="20">
        <v>0</v>
      </c>
      <c r="H19" s="20">
        <v>0</v>
      </c>
      <c r="I19" s="18">
        <f t="shared" si="3"/>
        <v>0</v>
      </c>
    </row>
    <row r="20" spans="1:9" s="15" customFormat="1" ht="38.25" customHeight="1" x14ac:dyDescent="0.25">
      <c r="A20" s="26" t="s">
        <v>73</v>
      </c>
      <c r="B20" s="19" t="s">
        <v>37</v>
      </c>
      <c r="C20" s="20">
        <v>0</v>
      </c>
      <c r="D20" s="20">
        <v>0</v>
      </c>
      <c r="E20" s="20">
        <v>0</v>
      </c>
      <c r="F20" s="20">
        <v>0</v>
      </c>
      <c r="G20" s="20">
        <v>0</v>
      </c>
      <c r="H20" s="20">
        <v>0</v>
      </c>
      <c r="I20" s="18">
        <f t="shared" si="3"/>
        <v>0</v>
      </c>
    </row>
    <row r="21" spans="1:9" s="15" customFormat="1" ht="78.75" x14ac:dyDescent="0.25">
      <c r="A21" s="26" t="s">
        <v>74</v>
      </c>
      <c r="B21" s="21" t="s">
        <v>48</v>
      </c>
      <c r="C21" s="22">
        <f>C23+C24+C25</f>
        <v>205563559.41</v>
      </c>
      <c r="D21" s="22">
        <f t="shared" ref="D21:H21" si="10">D23+D24+D25</f>
        <v>158348109.33000001</v>
      </c>
      <c r="E21" s="22">
        <f t="shared" si="10"/>
        <v>161418679.31</v>
      </c>
      <c r="F21" s="22">
        <f t="shared" si="10"/>
        <v>175822231.06</v>
      </c>
      <c r="G21" s="22">
        <f t="shared" si="10"/>
        <v>175822231.06</v>
      </c>
      <c r="H21" s="22">
        <f t="shared" si="10"/>
        <v>175822231.06</v>
      </c>
      <c r="I21" s="22">
        <f t="shared" si="3"/>
        <v>1052797041.23</v>
      </c>
    </row>
    <row r="22" spans="1:9" s="15" customFormat="1" ht="27.75" customHeight="1" x14ac:dyDescent="0.25">
      <c r="A22" s="26" t="s">
        <v>75</v>
      </c>
      <c r="B22" s="23" t="s">
        <v>32</v>
      </c>
      <c r="C22" s="20">
        <f>C23+C24</f>
        <v>0</v>
      </c>
      <c r="D22" s="20">
        <f t="shared" ref="D22:I22" si="11">D23+D24</f>
        <v>0</v>
      </c>
      <c r="E22" s="20">
        <f t="shared" si="11"/>
        <v>0</v>
      </c>
      <c r="F22" s="20">
        <f t="shared" si="11"/>
        <v>0</v>
      </c>
      <c r="G22" s="20">
        <f t="shared" si="11"/>
        <v>0</v>
      </c>
      <c r="H22" s="20">
        <f t="shared" si="11"/>
        <v>0</v>
      </c>
      <c r="I22" s="20">
        <f t="shared" si="11"/>
        <v>0</v>
      </c>
    </row>
    <row r="23" spans="1:9" s="15" customFormat="1" ht="38.25" customHeight="1" x14ac:dyDescent="0.25">
      <c r="A23" s="26" t="s">
        <v>76</v>
      </c>
      <c r="B23" s="19" t="s">
        <v>33</v>
      </c>
      <c r="C23" s="20">
        <v>0</v>
      </c>
      <c r="D23" s="20">
        <v>0</v>
      </c>
      <c r="E23" s="20">
        <v>0</v>
      </c>
      <c r="F23" s="20">
        <v>0</v>
      </c>
      <c r="G23" s="20">
        <v>0</v>
      </c>
      <c r="H23" s="20">
        <v>0</v>
      </c>
      <c r="I23" s="18">
        <f t="shared" si="3"/>
        <v>0</v>
      </c>
    </row>
    <row r="24" spans="1:9" s="15" customFormat="1" ht="38.25" customHeight="1" x14ac:dyDescent="0.25">
      <c r="A24" s="26" t="s">
        <v>77</v>
      </c>
      <c r="B24" s="19" t="s">
        <v>34</v>
      </c>
      <c r="C24" s="20">
        <v>0</v>
      </c>
      <c r="D24" s="20">
        <v>0</v>
      </c>
      <c r="E24" s="20">
        <v>0</v>
      </c>
      <c r="F24" s="20">
        <v>0</v>
      </c>
      <c r="G24" s="20">
        <v>0</v>
      </c>
      <c r="H24" s="20">
        <v>0</v>
      </c>
      <c r="I24" s="18">
        <f t="shared" si="3"/>
        <v>0</v>
      </c>
    </row>
    <row r="25" spans="1:9" s="15" customFormat="1" ht="38.25" customHeight="1" x14ac:dyDescent="0.25">
      <c r="A25" s="26" t="s">
        <v>78</v>
      </c>
      <c r="B25" s="19" t="s">
        <v>35</v>
      </c>
      <c r="C25" s="20">
        <v>205563559.41</v>
      </c>
      <c r="D25" s="20">
        <f>173787471.86-15439362.53</f>
        <v>158348109.33000001</v>
      </c>
      <c r="E25" s="20">
        <f>175822231.06-14403551.75</f>
        <v>161418679.31</v>
      </c>
      <c r="F25" s="20">
        <v>175822231.06</v>
      </c>
      <c r="G25" s="20">
        <v>175822231.06</v>
      </c>
      <c r="H25" s="20">
        <v>175822231.06</v>
      </c>
      <c r="I25" s="18">
        <f t="shared" si="3"/>
        <v>1052797041.23</v>
      </c>
    </row>
    <row r="26" spans="1:9" s="15" customFormat="1" ht="38.25" customHeight="1" x14ac:dyDescent="0.25">
      <c r="A26" s="26" t="s">
        <v>79</v>
      </c>
      <c r="B26" s="19" t="s">
        <v>36</v>
      </c>
      <c r="C26" s="20">
        <v>0</v>
      </c>
      <c r="D26" s="20">
        <v>0</v>
      </c>
      <c r="E26" s="20">
        <v>0</v>
      </c>
      <c r="F26" s="20">
        <v>0</v>
      </c>
      <c r="G26" s="20">
        <v>0</v>
      </c>
      <c r="H26" s="20">
        <v>0</v>
      </c>
      <c r="I26" s="18">
        <f t="shared" si="3"/>
        <v>0</v>
      </c>
    </row>
    <row r="27" spans="1:9" s="15" customFormat="1" ht="38.25" customHeight="1" x14ac:dyDescent="0.25">
      <c r="A27" s="26" t="s">
        <v>80</v>
      </c>
      <c r="B27" s="19" t="s">
        <v>37</v>
      </c>
      <c r="C27" s="20">
        <v>0</v>
      </c>
      <c r="D27" s="20">
        <v>0</v>
      </c>
      <c r="E27" s="20">
        <v>0</v>
      </c>
      <c r="F27" s="20">
        <v>0</v>
      </c>
      <c r="G27" s="20">
        <v>0</v>
      </c>
      <c r="H27" s="20">
        <v>0</v>
      </c>
      <c r="I27" s="18">
        <f t="shared" si="3"/>
        <v>0</v>
      </c>
    </row>
    <row r="28" spans="1:9" s="15" customFormat="1" ht="87" customHeight="1" x14ac:dyDescent="0.25">
      <c r="A28" s="26" t="s">
        <v>81</v>
      </c>
      <c r="B28" s="21" t="s">
        <v>49</v>
      </c>
      <c r="C28" s="22">
        <f>C30+C31+C32</f>
        <v>14968345.34</v>
      </c>
      <c r="D28" s="22">
        <f t="shared" ref="D28:H28" si="12">D30+D31+D32</f>
        <v>15351790</v>
      </c>
      <c r="E28" s="22">
        <f t="shared" si="12"/>
        <v>15473126</v>
      </c>
      <c r="F28" s="22">
        <f t="shared" si="12"/>
        <v>0</v>
      </c>
      <c r="G28" s="22">
        <f t="shared" si="12"/>
        <v>0</v>
      </c>
      <c r="H28" s="22">
        <f t="shared" si="12"/>
        <v>0</v>
      </c>
      <c r="I28" s="22">
        <f t="shared" si="3"/>
        <v>45793261.340000004</v>
      </c>
    </row>
    <row r="29" spans="1:9" s="15" customFormat="1" ht="27.75" customHeight="1" x14ac:dyDescent="0.25">
      <c r="A29" s="26" t="s">
        <v>82</v>
      </c>
      <c r="B29" s="23" t="s">
        <v>32</v>
      </c>
      <c r="C29" s="20">
        <f>C30+C31</f>
        <v>13715000</v>
      </c>
      <c r="D29" s="20">
        <f t="shared" ref="D29:I29" si="13">D30+D31</f>
        <v>14292900</v>
      </c>
      <c r="E29" s="20">
        <f t="shared" si="13"/>
        <v>14401800</v>
      </c>
      <c r="F29" s="20">
        <f t="shared" si="13"/>
        <v>0</v>
      </c>
      <c r="G29" s="20">
        <f t="shared" si="13"/>
        <v>0</v>
      </c>
      <c r="H29" s="20">
        <f t="shared" si="13"/>
        <v>0</v>
      </c>
      <c r="I29" s="20">
        <f t="shared" si="13"/>
        <v>42409700</v>
      </c>
    </row>
    <row r="30" spans="1:9" s="15" customFormat="1" ht="38.25" customHeight="1" x14ac:dyDescent="0.25">
      <c r="A30" s="26" t="s">
        <v>83</v>
      </c>
      <c r="B30" s="19" t="s">
        <v>33</v>
      </c>
      <c r="C30" s="20">
        <v>6046300</v>
      </c>
      <c r="D30" s="20">
        <v>6396700</v>
      </c>
      <c r="E30" s="20">
        <v>6607200</v>
      </c>
      <c r="F30" s="20">
        <v>0</v>
      </c>
      <c r="G30" s="20">
        <v>0</v>
      </c>
      <c r="H30" s="20">
        <v>0</v>
      </c>
      <c r="I30" s="18">
        <f t="shared" si="3"/>
        <v>19050200</v>
      </c>
    </row>
    <row r="31" spans="1:9" s="15" customFormat="1" ht="38.25" customHeight="1" x14ac:dyDescent="0.25">
      <c r="A31" s="26" t="s">
        <v>84</v>
      </c>
      <c r="B31" s="19" t="s">
        <v>34</v>
      </c>
      <c r="C31" s="20">
        <v>7668700</v>
      </c>
      <c r="D31" s="20">
        <v>7896200</v>
      </c>
      <c r="E31" s="20">
        <v>7794600</v>
      </c>
      <c r="F31" s="20">
        <v>0</v>
      </c>
      <c r="G31" s="20">
        <v>0</v>
      </c>
      <c r="H31" s="20">
        <v>0</v>
      </c>
      <c r="I31" s="18">
        <f t="shared" si="3"/>
        <v>23359500</v>
      </c>
    </row>
    <row r="32" spans="1:9" s="15" customFormat="1" ht="38.25" customHeight="1" x14ac:dyDescent="0.25">
      <c r="A32" s="26" t="s">
        <v>85</v>
      </c>
      <c r="B32" s="19" t="s">
        <v>35</v>
      </c>
      <c r="C32" s="20">
        <f>1207400+45945.34</f>
        <v>1253345.3400000001</v>
      </c>
      <c r="D32" s="20">
        <v>1058890</v>
      </c>
      <c r="E32" s="20">
        <v>1071326</v>
      </c>
      <c r="F32" s="20">
        <v>0</v>
      </c>
      <c r="G32" s="20">
        <v>0</v>
      </c>
      <c r="H32" s="20">
        <v>0</v>
      </c>
      <c r="I32" s="18">
        <f t="shared" si="3"/>
        <v>3383561.34</v>
      </c>
    </row>
    <row r="33" spans="1:9" s="15" customFormat="1" ht="38.25" customHeight="1" x14ac:dyDescent="0.25">
      <c r="A33" s="26" t="s">
        <v>86</v>
      </c>
      <c r="B33" s="19" t="s">
        <v>36</v>
      </c>
      <c r="C33" s="20">
        <v>0</v>
      </c>
      <c r="D33" s="20">
        <v>0</v>
      </c>
      <c r="E33" s="20">
        <v>0</v>
      </c>
      <c r="F33" s="20">
        <v>0</v>
      </c>
      <c r="G33" s="20">
        <v>0</v>
      </c>
      <c r="H33" s="20">
        <v>0</v>
      </c>
      <c r="I33" s="18">
        <f t="shared" si="3"/>
        <v>0</v>
      </c>
    </row>
    <row r="34" spans="1:9" s="15" customFormat="1" ht="38.25" customHeight="1" x14ac:dyDescent="0.25">
      <c r="A34" s="26" t="s">
        <v>87</v>
      </c>
      <c r="B34" s="19" t="s">
        <v>37</v>
      </c>
      <c r="C34" s="20">
        <v>0</v>
      </c>
      <c r="D34" s="20">
        <v>0</v>
      </c>
      <c r="E34" s="20">
        <v>0</v>
      </c>
      <c r="F34" s="20">
        <v>0</v>
      </c>
      <c r="G34" s="20">
        <v>0</v>
      </c>
      <c r="H34" s="20">
        <v>0</v>
      </c>
      <c r="I34" s="18">
        <f t="shared" si="3"/>
        <v>0</v>
      </c>
    </row>
    <row r="35" spans="1:9" s="15" customFormat="1" ht="86.25" customHeight="1" x14ac:dyDescent="0.25">
      <c r="A35" s="26" t="s">
        <v>88</v>
      </c>
      <c r="B35" s="21" t="s">
        <v>50</v>
      </c>
      <c r="C35" s="22">
        <f>C37+C38+C39</f>
        <v>48948910.280000001</v>
      </c>
      <c r="D35" s="22">
        <f t="shared" ref="D35:H35" si="14">D37+D38+D39</f>
        <v>40570010</v>
      </c>
      <c r="E35" s="22">
        <f t="shared" si="14"/>
        <v>41045217</v>
      </c>
      <c r="F35" s="22">
        <f t="shared" si="14"/>
        <v>41045217</v>
      </c>
      <c r="G35" s="22">
        <f t="shared" si="14"/>
        <v>41045217</v>
      </c>
      <c r="H35" s="22">
        <f t="shared" si="14"/>
        <v>41045217</v>
      </c>
      <c r="I35" s="22">
        <f t="shared" si="3"/>
        <v>253699788.28</v>
      </c>
    </row>
    <row r="36" spans="1:9" s="15" customFormat="1" ht="27.75" customHeight="1" x14ac:dyDescent="0.25">
      <c r="A36" s="26" t="s">
        <v>89</v>
      </c>
      <c r="B36" s="23" t="s">
        <v>32</v>
      </c>
      <c r="C36" s="20">
        <f>C37+C38</f>
        <v>0</v>
      </c>
      <c r="D36" s="20">
        <f t="shared" ref="D36:I36" si="15">D37+D38</f>
        <v>0</v>
      </c>
      <c r="E36" s="20">
        <f t="shared" si="15"/>
        <v>0</v>
      </c>
      <c r="F36" s="20">
        <f t="shared" si="15"/>
        <v>0</v>
      </c>
      <c r="G36" s="20">
        <f t="shared" si="15"/>
        <v>0</v>
      </c>
      <c r="H36" s="20">
        <f t="shared" si="15"/>
        <v>0</v>
      </c>
      <c r="I36" s="20">
        <f t="shared" si="15"/>
        <v>0</v>
      </c>
    </row>
    <row r="37" spans="1:9" s="15" customFormat="1" ht="38.25" customHeight="1" x14ac:dyDescent="0.25">
      <c r="A37" s="26" t="s">
        <v>90</v>
      </c>
      <c r="B37" s="19" t="s">
        <v>33</v>
      </c>
      <c r="C37" s="20">
        <v>0</v>
      </c>
      <c r="D37" s="20">
        <v>0</v>
      </c>
      <c r="E37" s="20">
        <v>0</v>
      </c>
      <c r="F37" s="20">
        <v>0</v>
      </c>
      <c r="G37" s="20">
        <v>0</v>
      </c>
      <c r="H37" s="20">
        <v>0</v>
      </c>
      <c r="I37" s="18">
        <f t="shared" si="3"/>
        <v>0</v>
      </c>
    </row>
    <row r="38" spans="1:9" s="15" customFormat="1" ht="38.25" customHeight="1" x14ac:dyDescent="0.25">
      <c r="A38" s="26" t="s">
        <v>91</v>
      </c>
      <c r="B38" s="19" t="s">
        <v>34</v>
      </c>
      <c r="C38" s="20">
        <v>0</v>
      </c>
      <c r="D38" s="20">
        <v>0</v>
      </c>
      <c r="E38" s="20">
        <v>0</v>
      </c>
      <c r="F38" s="20">
        <v>0</v>
      </c>
      <c r="G38" s="20">
        <v>0</v>
      </c>
      <c r="H38" s="20">
        <v>0</v>
      </c>
      <c r="I38" s="18">
        <f t="shared" si="3"/>
        <v>0</v>
      </c>
    </row>
    <row r="39" spans="1:9" s="15" customFormat="1" ht="38.25" customHeight="1" x14ac:dyDescent="0.25">
      <c r="A39" s="26" t="s">
        <v>92</v>
      </c>
      <c r="B39" s="19" t="s">
        <v>35</v>
      </c>
      <c r="C39" s="20">
        <v>48948910.280000001</v>
      </c>
      <c r="D39" s="20">
        <v>40570010</v>
      </c>
      <c r="E39" s="20">
        <v>41045217</v>
      </c>
      <c r="F39" s="20">
        <v>41045217</v>
      </c>
      <c r="G39" s="20">
        <v>41045217</v>
      </c>
      <c r="H39" s="20">
        <v>41045217</v>
      </c>
      <c r="I39" s="18">
        <f t="shared" si="3"/>
        <v>253699788.28</v>
      </c>
    </row>
    <row r="40" spans="1:9" s="15" customFormat="1" ht="38.25" customHeight="1" x14ac:dyDescent="0.25">
      <c r="A40" s="26" t="s">
        <v>93</v>
      </c>
      <c r="B40" s="19" t="s">
        <v>36</v>
      </c>
      <c r="C40" s="20">
        <v>0</v>
      </c>
      <c r="D40" s="20">
        <v>0</v>
      </c>
      <c r="E40" s="20">
        <v>0</v>
      </c>
      <c r="F40" s="20">
        <v>0</v>
      </c>
      <c r="G40" s="20">
        <v>0</v>
      </c>
      <c r="H40" s="20">
        <v>0</v>
      </c>
      <c r="I40" s="18">
        <f t="shared" si="3"/>
        <v>0</v>
      </c>
    </row>
    <row r="41" spans="1:9" s="15" customFormat="1" ht="38.25" customHeight="1" x14ac:dyDescent="0.25">
      <c r="A41" s="26" t="s">
        <v>94</v>
      </c>
      <c r="B41" s="19" t="s">
        <v>37</v>
      </c>
      <c r="C41" s="20">
        <v>0</v>
      </c>
      <c r="D41" s="20">
        <v>0</v>
      </c>
      <c r="E41" s="20">
        <v>0</v>
      </c>
      <c r="F41" s="20">
        <v>0</v>
      </c>
      <c r="G41" s="20">
        <v>0</v>
      </c>
      <c r="H41" s="20">
        <v>0</v>
      </c>
      <c r="I41" s="18">
        <f t="shared" si="3"/>
        <v>0</v>
      </c>
    </row>
    <row r="42" spans="1:9" s="15" customFormat="1" ht="87" customHeight="1" x14ac:dyDescent="0.25">
      <c r="A42" s="26" t="s">
        <v>95</v>
      </c>
      <c r="B42" s="21" t="s">
        <v>38</v>
      </c>
      <c r="C42" s="22">
        <f>C44+C45+C46</f>
        <v>6124124.4699999997</v>
      </c>
      <c r="D42" s="22">
        <f t="shared" ref="D42:H42" si="16">D44+D45+D46</f>
        <v>14509693.76</v>
      </c>
      <c r="E42" s="22">
        <f t="shared" si="16"/>
        <v>14723720.140000001</v>
      </c>
      <c r="F42" s="22">
        <f t="shared" si="16"/>
        <v>21473547</v>
      </c>
      <c r="G42" s="22">
        <f t="shared" si="16"/>
        <v>21473547</v>
      </c>
      <c r="H42" s="22">
        <f t="shared" si="16"/>
        <v>21473547</v>
      </c>
      <c r="I42" s="22">
        <f t="shared" si="3"/>
        <v>99778179.370000005</v>
      </c>
    </row>
    <row r="43" spans="1:9" s="15" customFormat="1" ht="27.75" customHeight="1" x14ac:dyDescent="0.25">
      <c r="A43" s="26" t="s">
        <v>101</v>
      </c>
      <c r="B43" s="23" t="s">
        <v>32</v>
      </c>
      <c r="C43" s="20">
        <f>C44+C45</f>
        <v>0</v>
      </c>
      <c r="D43" s="20">
        <f t="shared" ref="D43:I43" si="17">D44+D45</f>
        <v>0</v>
      </c>
      <c r="E43" s="20">
        <f t="shared" si="17"/>
        <v>0</v>
      </c>
      <c r="F43" s="20">
        <f t="shared" si="17"/>
        <v>0</v>
      </c>
      <c r="G43" s="20">
        <f t="shared" si="17"/>
        <v>0</v>
      </c>
      <c r="H43" s="20">
        <f t="shared" si="17"/>
        <v>0</v>
      </c>
      <c r="I43" s="20">
        <f t="shared" si="17"/>
        <v>0</v>
      </c>
    </row>
    <row r="44" spans="1:9" s="15" customFormat="1" ht="38.25" customHeight="1" x14ac:dyDescent="0.25">
      <c r="A44" s="26" t="s">
        <v>96</v>
      </c>
      <c r="B44" s="19" t="s">
        <v>33</v>
      </c>
      <c r="C44" s="20">
        <v>0</v>
      </c>
      <c r="D44" s="20">
        <v>0</v>
      </c>
      <c r="E44" s="20">
        <v>0</v>
      </c>
      <c r="F44" s="20">
        <v>0</v>
      </c>
      <c r="G44" s="20">
        <v>0</v>
      </c>
      <c r="H44" s="20">
        <v>0</v>
      </c>
      <c r="I44" s="18">
        <f t="shared" si="3"/>
        <v>0</v>
      </c>
    </row>
    <row r="45" spans="1:9" s="15" customFormat="1" ht="38.25" customHeight="1" x14ac:dyDescent="0.25">
      <c r="A45" s="26" t="s">
        <v>97</v>
      </c>
      <c r="B45" s="19" t="s">
        <v>34</v>
      </c>
      <c r="C45" s="20">
        <v>0</v>
      </c>
      <c r="D45" s="20">
        <v>0</v>
      </c>
      <c r="E45" s="20">
        <v>0</v>
      </c>
      <c r="F45" s="20">
        <v>0</v>
      </c>
      <c r="G45" s="20">
        <v>0</v>
      </c>
      <c r="H45" s="20">
        <v>0</v>
      </c>
      <c r="I45" s="18">
        <f t="shared" si="3"/>
        <v>0</v>
      </c>
    </row>
    <row r="46" spans="1:9" s="15" customFormat="1" ht="38.25" customHeight="1" x14ac:dyDescent="0.25">
      <c r="A46" s="26" t="s">
        <v>98</v>
      </c>
      <c r="B46" s="19" t="s">
        <v>35</v>
      </c>
      <c r="C46" s="20">
        <v>6124124.4699999997</v>
      </c>
      <c r="D46" s="20">
        <v>14509693.76</v>
      </c>
      <c r="E46" s="20">
        <v>14723720.140000001</v>
      </c>
      <c r="F46" s="20">
        <v>21473547</v>
      </c>
      <c r="G46" s="20">
        <v>21473547</v>
      </c>
      <c r="H46" s="20">
        <v>21473547</v>
      </c>
      <c r="I46" s="18">
        <f t="shared" si="3"/>
        <v>99778179.370000005</v>
      </c>
    </row>
    <row r="47" spans="1:9" s="15" customFormat="1" ht="38.25" customHeight="1" x14ac:dyDescent="0.25">
      <c r="A47" s="26" t="s">
        <v>99</v>
      </c>
      <c r="B47" s="19" t="s">
        <v>36</v>
      </c>
      <c r="C47" s="20">
        <v>0</v>
      </c>
      <c r="D47" s="20">
        <v>0</v>
      </c>
      <c r="E47" s="20">
        <v>0</v>
      </c>
      <c r="F47" s="20">
        <v>0</v>
      </c>
      <c r="G47" s="20">
        <v>0</v>
      </c>
      <c r="H47" s="20">
        <v>0</v>
      </c>
      <c r="I47" s="18">
        <f t="shared" si="3"/>
        <v>0</v>
      </c>
    </row>
    <row r="48" spans="1:9" s="15" customFormat="1" ht="38.25" customHeight="1" x14ac:dyDescent="0.25">
      <c r="A48" s="26" t="s">
        <v>100</v>
      </c>
      <c r="B48" s="19" t="s">
        <v>37</v>
      </c>
      <c r="C48" s="20">
        <v>0</v>
      </c>
      <c r="D48" s="20">
        <v>0</v>
      </c>
      <c r="E48" s="20">
        <v>0</v>
      </c>
      <c r="F48" s="20">
        <v>0</v>
      </c>
      <c r="G48" s="20">
        <v>0</v>
      </c>
      <c r="H48" s="20">
        <v>0</v>
      </c>
      <c r="I48" s="18">
        <f t="shared" si="3"/>
        <v>0</v>
      </c>
    </row>
    <row r="49" spans="1:9" s="15" customFormat="1" ht="96" customHeight="1" x14ac:dyDescent="0.25">
      <c r="A49" s="26" t="s">
        <v>102</v>
      </c>
      <c r="B49" s="21" t="s">
        <v>39</v>
      </c>
      <c r="C49" s="22">
        <f>C51+C52+C53</f>
        <v>1001718</v>
      </c>
      <c r="D49" s="22">
        <f t="shared" ref="D49:H49" si="18">D51+D52+D53</f>
        <v>2550908.66</v>
      </c>
      <c r="E49" s="22">
        <f t="shared" si="18"/>
        <v>887300</v>
      </c>
      <c r="F49" s="22">
        <f t="shared" si="18"/>
        <v>887300</v>
      </c>
      <c r="G49" s="22">
        <f t="shared" si="18"/>
        <v>887300</v>
      </c>
      <c r="H49" s="22">
        <f t="shared" si="18"/>
        <v>887300</v>
      </c>
      <c r="I49" s="22">
        <f t="shared" si="3"/>
        <v>7101826.6600000001</v>
      </c>
    </row>
    <row r="50" spans="1:9" s="15" customFormat="1" ht="27.75" customHeight="1" x14ac:dyDescent="0.25">
      <c r="A50" s="26" t="s">
        <v>103</v>
      </c>
      <c r="B50" s="23" t="s">
        <v>32</v>
      </c>
      <c r="C50" s="20">
        <f>C51+C52</f>
        <v>0</v>
      </c>
      <c r="D50" s="20">
        <f t="shared" ref="D50:I50" si="19">D51+D52</f>
        <v>0</v>
      </c>
      <c r="E50" s="20">
        <f t="shared" si="19"/>
        <v>0</v>
      </c>
      <c r="F50" s="20">
        <f t="shared" si="19"/>
        <v>0</v>
      </c>
      <c r="G50" s="20">
        <f t="shared" si="19"/>
        <v>0</v>
      </c>
      <c r="H50" s="20">
        <f t="shared" si="19"/>
        <v>0</v>
      </c>
      <c r="I50" s="20">
        <f t="shared" si="19"/>
        <v>0</v>
      </c>
    </row>
    <row r="51" spans="1:9" s="15" customFormat="1" ht="38.25" customHeight="1" x14ac:dyDescent="0.25">
      <c r="A51" s="26" t="s">
        <v>104</v>
      </c>
      <c r="B51" s="19" t="s">
        <v>33</v>
      </c>
      <c r="C51" s="20">
        <v>0</v>
      </c>
      <c r="D51" s="20">
        <v>0</v>
      </c>
      <c r="E51" s="20">
        <v>0</v>
      </c>
      <c r="F51" s="20">
        <v>0</v>
      </c>
      <c r="G51" s="20">
        <v>0</v>
      </c>
      <c r="H51" s="20">
        <v>0</v>
      </c>
      <c r="I51" s="18">
        <f t="shared" si="3"/>
        <v>0</v>
      </c>
    </row>
    <row r="52" spans="1:9" s="15" customFormat="1" ht="38.25" customHeight="1" x14ac:dyDescent="0.25">
      <c r="A52" s="26" t="s">
        <v>105</v>
      </c>
      <c r="B52" s="19" t="s">
        <v>34</v>
      </c>
      <c r="C52" s="20">
        <v>0</v>
      </c>
      <c r="D52" s="20">
        <v>0</v>
      </c>
      <c r="E52" s="20">
        <v>0</v>
      </c>
      <c r="F52" s="20">
        <v>0</v>
      </c>
      <c r="G52" s="20">
        <v>0</v>
      </c>
      <c r="H52" s="20">
        <v>0</v>
      </c>
      <c r="I52" s="18">
        <f t="shared" si="3"/>
        <v>0</v>
      </c>
    </row>
    <row r="53" spans="1:9" s="15" customFormat="1" ht="38.25" customHeight="1" x14ac:dyDescent="0.25">
      <c r="A53" s="26" t="s">
        <v>106</v>
      </c>
      <c r="B53" s="19" t="s">
        <v>35</v>
      </c>
      <c r="C53" s="20">
        <v>1001718</v>
      </c>
      <c r="D53" s="20">
        <v>2550908.66</v>
      </c>
      <c r="E53" s="20">
        <v>887300</v>
      </c>
      <c r="F53" s="20">
        <v>887300</v>
      </c>
      <c r="G53" s="20">
        <v>887300</v>
      </c>
      <c r="H53" s="20">
        <v>887300</v>
      </c>
      <c r="I53" s="18">
        <f t="shared" si="3"/>
        <v>7101826.6600000001</v>
      </c>
    </row>
    <row r="54" spans="1:9" s="15" customFormat="1" ht="38.25" customHeight="1" x14ac:dyDescent="0.25">
      <c r="A54" s="26" t="s">
        <v>107</v>
      </c>
      <c r="B54" s="19" t="s">
        <v>36</v>
      </c>
      <c r="C54" s="20">
        <v>0</v>
      </c>
      <c r="D54" s="20">
        <v>0</v>
      </c>
      <c r="E54" s="20">
        <v>0</v>
      </c>
      <c r="F54" s="20">
        <v>0</v>
      </c>
      <c r="G54" s="20">
        <v>0</v>
      </c>
      <c r="H54" s="20">
        <v>0</v>
      </c>
      <c r="I54" s="18">
        <f t="shared" si="3"/>
        <v>0</v>
      </c>
    </row>
    <row r="55" spans="1:9" s="15" customFormat="1" ht="38.25" customHeight="1" x14ac:dyDescent="0.25">
      <c r="A55" s="26" t="s">
        <v>108</v>
      </c>
      <c r="B55" s="19" t="s">
        <v>37</v>
      </c>
      <c r="C55" s="20">
        <v>0</v>
      </c>
      <c r="D55" s="20">
        <v>0</v>
      </c>
      <c r="E55" s="20">
        <v>0</v>
      </c>
      <c r="F55" s="20">
        <v>0</v>
      </c>
      <c r="G55" s="20">
        <v>0</v>
      </c>
      <c r="H55" s="20">
        <v>0</v>
      </c>
      <c r="I55" s="18">
        <f t="shared" si="3"/>
        <v>0</v>
      </c>
    </row>
    <row r="56" spans="1:9" s="15" customFormat="1" ht="79.5" customHeight="1" x14ac:dyDescent="0.25">
      <c r="A56" s="26" t="s">
        <v>109</v>
      </c>
      <c r="B56" s="21" t="s">
        <v>40</v>
      </c>
      <c r="C56" s="22">
        <f>C58+C59+C60</f>
        <v>5000000</v>
      </c>
      <c r="D56" s="22">
        <f t="shared" ref="D56:H56" si="20">D58+D59+D60</f>
        <v>4385000</v>
      </c>
      <c r="E56" s="22">
        <f t="shared" si="20"/>
        <v>4436500</v>
      </c>
      <c r="F56" s="22">
        <f t="shared" si="20"/>
        <v>4436500</v>
      </c>
      <c r="G56" s="22">
        <f t="shared" si="20"/>
        <v>4436500</v>
      </c>
      <c r="H56" s="22">
        <f t="shared" si="20"/>
        <v>4436500</v>
      </c>
      <c r="I56" s="22">
        <f t="shared" si="3"/>
        <v>27131000</v>
      </c>
    </row>
    <row r="57" spans="1:9" s="15" customFormat="1" ht="27.75" customHeight="1" x14ac:dyDescent="0.25">
      <c r="A57" s="26" t="s">
        <v>110</v>
      </c>
      <c r="B57" s="23" t="s">
        <v>32</v>
      </c>
      <c r="C57" s="20">
        <f>C58+C59</f>
        <v>0</v>
      </c>
      <c r="D57" s="20">
        <f t="shared" ref="D57:I57" si="21">D58+D59</f>
        <v>0</v>
      </c>
      <c r="E57" s="20">
        <f t="shared" si="21"/>
        <v>0</v>
      </c>
      <c r="F57" s="20">
        <f t="shared" si="21"/>
        <v>0</v>
      </c>
      <c r="G57" s="20">
        <f t="shared" si="21"/>
        <v>0</v>
      </c>
      <c r="H57" s="20">
        <f t="shared" si="21"/>
        <v>0</v>
      </c>
      <c r="I57" s="20">
        <f t="shared" si="21"/>
        <v>0</v>
      </c>
    </row>
    <row r="58" spans="1:9" s="15" customFormat="1" ht="38.25" customHeight="1" x14ac:dyDescent="0.25">
      <c r="A58" s="26" t="s">
        <v>111</v>
      </c>
      <c r="B58" s="19" t="s">
        <v>33</v>
      </c>
      <c r="C58" s="20">
        <v>0</v>
      </c>
      <c r="D58" s="20">
        <v>0</v>
      </c>
      <c r="E58" s="20">
        <v>0</v>
      </c>
      <c r="F58" s="20">
        <v>0</v>
      </c>
      <c r="G58" s="20">
        <v>0</v>
      </c>
      <c r="H58" s="20">
        <v>0</v>
      </c>
      <c r="I58" s="18">
        <f t="shared" si="3"/>
        <v>0</v>
      </c>
    </row>
    <row r="59" spans="1:9" s="15" customFormat="1" ht="38.25" customHeight="1" x14ac:dyDescent="0.25">
      <c r="A59" s="26" t="s">
        <v>112</v>
      </c>
      <c r="B59" s="19" t="s">
        <v>34</v>
      </c>
      <c r="C59" s="20">
        <v>0</v>
      </c>
      <c r="D59" s="20">
        <v>0</v>
      </c>
      <c r="E59" s="20">
        <v>0</v>
      </c>
      <c r="F59" s="20">
        <v>0</v>
      </c>
      <c r="G59" s="20">
        <v>0</v>
      </c>
      <c r="H59" s="20">
        <v>0</v>
      </c>
      <c r="I59" s="18">
        <f t="shared" si="3"/>
        <v>0</v>
      </c>
    </row>
    <row r="60" spans="1:9" s="15" customFormat="1" ht="38.25" customHeight="1" x14ac:dyDescent="0.25">
      <c r="A60" s="26" t="s">
        <v>113</v>
      </c>
      <c r="B60" s="19" t="s">
        <v>35</v>
      </c>
      <c r="C60" s="20">
        <v>5000000</v>
      </c>
      <c r="D60" s="20">
        <v>4385000</v>
      </c>
      <c r="E60" s="20">
        <v>4436500</v>
      </c>
      <c r="F60" s="20">
        <v>4436500</v>
      </c>
      <c r="G60" s="20">
        <v>4436500</v>
      </c>
      <c r="H60" s="20">
        <v>4436500</v>
      </c>
      <c r="I60" s="18">
        <f t="shared" si="3"/>
        <v>27131000</v>
      </c>
    </row>
    <row r="61" spans="1:9" s="15" customFormat="1" ht="38.25" customHeight="1" x14ac:dyDescent="0.25">
      <c r="A61" s="26" t="s">
        <v>114</v>
      </c>
      <c r="B61" s="19" t="s">
        <v>36</v>
      </c>
      <c r="C61" s="20">
        <v>0</v>
      </c>
      <c r="D61" s="20">
        <v>0</v>
      </c>
      <c r="E61" s="20">
        <v>0</v>
      </c>
      <c r="F61" s="20">
        <v>0</v>
      </c>
      <c r="G61" s="20">
        <v>0</v>
      </c>
      <c r="H61" s="20">
        <v>0</v>
      </c>
      <c r="I61" s="18">
        <f t="shared" si="3"/>
        <v>0</v>
      </c>
    </row>
    <row r="62" spans="1:9" s="15" customFormat="1" ht="38.25" customHeight="1" x14ac:dyDescent="0.25">
      <c r="A62" s="26" t="s">
        <v>115</v>
      </c>
      <c r="B62" s="19" t="s">
        <v>37</v>
      </c>
      <c r="C62" s="20">
        <v>0</v>
      </c>
      <c r="D62" s="20">
        <v>0</v>
      </c>
      <c r="E62" s="20">
        <v>0</v>
      </c>
      <c r="F62" s="20">
        <v>0</v>
      </c>
      <c r="G62" s="20">
        <v>0</v>
      </c>
      <c r="H62" s="20">
        <v>0</v>
      </c>
      <c r="I62" s="18">
        <f t="shared" si="3"/>
        <v>0</v>
      </c>
    </row>
    <row r="63" spans="1:9" s="15" customFormat="1" ht="73.5" customHeight="1" x14ac:dyDescent="0.25">
      <c r="A63" s="26" t="s">
        <v>116</v>
      </c>
      <c r="B63" s="21" t="s">
        <v>41</v>
      </c>
      <c r="C63" s="22">
        <f>C65+C66+C67</f>
        <v>0</v>
      </c>
      <c r="D63" s="22">
        <f t="shared" ref="D63:H63" si="22">D65+D66+D67</f>
        <v>0</v>
      </c>
      <c r="E63" s="22">
        <f t="shared" si="22"/>
        <v>0</v>
      </c>
      <c r="F63" s="22">
        <f t="shared" si="22"/>
        <v>0</v>
      </c>
      <c r="G63" s="22">
        <f t="shared" si="22"/>
        <v>0</v>
      </c>
      <c r="H63" s="22">
        <f t="shared" si="22"/>
        <v>0</v>
      </c>
      <c r="I63" s="22">
        <f t="shared" si="3"/>
        <v>0</v>
      </c>
    </row>
    <row r="64" spans="1:9" s="15" customFormat="1" ht="27.75" customHeight="1" x14ac:dyDescent="0.25">
      <c r="A64" s="26" t="s">
        <v>117</v>
      </c>
      <c r="B64" s="23" t="s">
        <v>32</v>
      </c>
      <c r="C64" s="20">
        <f>C65+C66</f>
        <v>0</v>
      </c>
      <c r="D64" s="20">
        <f t="shared" ref="D64:I64" si="23">D65+D66</f>
        <v>0</v>
      </c>
      <c r="E64" s="20">
        <f t="shared" si="23"/>
        <v>0</v>
      </c>
      <c r="F64" s="20">
        <f t="shared" si="23"/>
        <v>0</v>
      </c>
      <c r="G64" s="20">
        <f t="shared" si="23"/>
        <v>0</v>
      </c>
      <c r="H64" s="20">
        <f t="shared" si="23"/>
        <v>0</v>
      </c>
      <c r="I64" s="20">
        <f t="shared" si="23"/>
        <v>0</v>
      </c>
    </row>
    <row r="65" spans="1:9" s="15" customFormat="1" ht="38.25" customHeight="1" x14ac:dyDescent="0.25">
      <c r="A65" s="26" t="s">
        <v>118</v>
      </c>
      <c r="B65" s="19" t="s">
        <v>33</v>
      </c>
      <c r="C65" s="20">
        <v>0</v>
      </c>
      <c r="D65" s="20">
        <v>0</v>
      </c>
      <c r="E65" s="20">
        <v>0</v>
      </c>
      <c r="F65" s="20">
        <v>0</v>
      </c>
      <c r="G65" s="20">
        <v>0</v>
      </c>
      <c r="H65" s="20">
        <v>0</v>
      </c>
      <c r="I65" s="18">
        <f t="shared" si="3"/>
        <v>0</v>
      </c>
    </row>
    <row r="66" spans="1:9" s="15" customFormat="1" ht="38.25" customHeight="1" x14ac:dyDescent="0.25">
      <c r="A66" s="26" t="s">
        <v>119</v>
      </c>
      <c r="B66" s="19" t="s">
        <v>34</v>
      </c>
      <c r="C66" s="20">
        <v>0</v>
      </c>
      <c r="D66" s="20">
        <v>0</v>
      </c>
      <c r="E66" s="20">
        <v>0</v>
      </c>
      <c r="F66" s="20">
        <v>0</v>
      </c>
      <c r="G66" s="20">
        <v>0</v>
      </c>
      <c r="H66" s="20">
        <v>0</v>
      </c>
      <c r="I66" s="18">
        <f t="shared" si="3"/>
        <v>0</v>
      </c>
    </row>
    <row r="67" spans="1:9" s="15" customFormat="1" ht="38.25" customHeight="1" x14ac:dyDescent="0.25">
      <c r="A67" s="26" t="s">
        <v>120</v>
      </c>
      <c r="B67" s="19" t="s">
        <v>35</v>
      </c>
      <c r="C67" s="20">
        <v>0</v>
      </c>
      <c r="D67" s="20">
        <v>0</v>
      </c>
      <c r="E67" s="20">
        <v>0</v>
      </c>
      <c r="F67" s="20">
        <v>0</v>
      </c>
      <c r="G67" s="20">
        <v>0</v>
      </c>
      <c r="H67" s="20">
        <v>0</v>
      </c>
      <c r="I67" s="18">
        <f t="shared" si="3"/>
        <v>0</v>
      </c>
    </row>
    <row r="68" spans="1:9" s="15" customFormat="1" ht="38.25" customHeight="1" x14ac:dyDescent="0.25">
      <c r="A68" s="26" t="s">
        <v>121</v>
      </c>
      <c r="B68" s="19" t="s">
        <v>36</v>
      </c>
      <c r="C68" s="20">
        <v>0</v>
      </c>
      <c r="D68" s="20">
        <v>0</v>
      </c>
      <c r="E68" s="20">
        <v>0</v>
      </c>
      <c r="F68" s="20">
        <v>0</v>
      </c>
      <c r="G68" s="20">
        <v>0</v>
      </c>
      <c r="H68" s="20">
        <v>0</v>
      </c>
      <c r="I68" s="18">
        <f t="shared" si="3"/>
        <v>0</v>
      </c>
    </row>
    <row r="69" spans="1:9" s="15" customFormat="1" ht="38.25" customHeight="1" x14ac:dyDescent="0.25">
      <c r="A69" s="26" t="s">
        <v>122</v>
      </c>
      <c r="B69" s="24" t="s">
        <v>37</v>
      </c>
      <c r="C69" s="20">
        <v>0</v>
      </c>
      <c r="D69" s="20">
        <v>0</v>
      </c>
      <c r="E69" s="20">
        <v>0</v>
      </c>
      <c r="F69" s="20">
        <v>0</v>
      </c>
      <c r="G69" s="20">
        <v>0</v>
      </c>
      <c r="H69" s="20">
        <v>0</v>
      </c>
      <c r="I69" s="18">
        <f t="shared" si="3"/>
        <v>0</v>
      </c>
    </row>
    <row r="70" spans="1:9" s="15" customFormat="1" x14ac:dyDescent="0.25"/>
    <row r="71" spans="1:9" s="15" customFormat="1" x14ac:dyDescent="0.25"/>
  </sheetData>
  <mergeCells count="6">
    <mergeCell ref="F1:I1"/>
    <mergeCell ref="A4:A5"/>
    <mergeCell ref="G2:H2"/>
    <mergeCell ref="B3:H3"/>
    <mergeCell ref="B4:B5"/>
    <mergeCell ref="C4:I4"/>
  </mergeCells>
  <pageMargins left="1.1811023622047245" right="0.39370078740157483" top="0.78740157480314965" bottom="0.78740157480314965" header="0.31496062992125984" footer="0.31496062992125984"/>
  <pageSetup paperSize="9" scale="57" firstPageNumber="3" fitToHeight="5" orientation="landscape" useFirstPageNumber="1" verticalDpi="180" r:id="rId1"/>
  <headerFooter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Приложение 1</vt:lpstr>
      <vt:lpstr>Приложение 2</vt:lpstr>
      <vt:lpstr>'Приложение 2'!Заголовки_для_печати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2025-03-19T12:12:13Z</dcterms:modified>
</cp:coreProperties>
</file>