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5480" windowHeight="11640" activeTab="1"/>
  </bookViews>
  <sheets>
    <sheet name="нумерация программ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<sst xmlns="http://schemas.openxmlformats.org/spreadsheetml/2006/main" count="121" uniqueCount="75">
  <si>
    <t>к решению Думы города</t>
  </si>
  <si>
    <t>от ________________№______</t>
  </si>
  <si>
    <t>(тыс.руб.)</t>
  </si>
  <si>
    <t>№ п/п</t>
  </si>
  <si>
    <t>Наименование</t>
  </si>
  <si>
    <t>Итого:</t>
  </si>
  <si>
    <r>
      <t>Программа "Молодежь города Покачи на 2006-2010 годы</t>
    </r>
    <r>
      <rPr>
        <i/>
        <sz val="10"/>
        <rFont val="Arial"/>
        <family val="2"/>
      </rPr>
      <t>"</t>
    </r>
  </si>
  <si>
    <t>Программа "Организация отдыха, оздоровления детей, подростков  и молодежи города Покачи"</t>
  </si>
  <si>
    <t>Программа "Развитие муниципальной службы в г.Покачи"</t>
  </si>
  <si>
    <t>Раздел, подраз-дел</t>
  </si>
  <si>
    <t>Целевая статья</t>
  </si>
  <si>
    <t>Вид  расхода</t>
  </si>
  <si>
    <t xml:space="preserve">Сумма </t>
  </si>
  <si>
    <t>7950500</t>
  </si>
  <si>
    <t>Разработка стратегии развития города Покачи</t>
  </si>
  <si>
    <t>Программа "Реализация приоритетного национального проекта "Реализация приоритетного национального проекта "Развитие агропромышленного комплекса на территории г.Покачи" на 2008-2010гг."</t>
  </si>
  <si>
    <t>7951100</t>
  </si>
  <si>
    <t>7950300</t>
  </si>
  <si>
    <t>Программа "Развитие и модернизация жилищно - коммунального комплекса города Покачи на 2006-2012 годы"</t>
  </si>
  <si>
    <t>Программа "Реализация приоритетного национального проекта "Доступное жилье - гражданам России" на территории города Покачи на 2006-2008 годы"</t>
  </si>
  <si>
    <t>7950100</t>
  </si>
  <si>
    <t>Программа "Реализация приоритетного национального проекта "Образование" на 2008-2010гг."</t>
  </si>
  <si>
    <t>7950900</t>
  </si>
  <si>
    <t>7951000</t>
  </si>
  <si>
    <t>7950700</t>
  </si>
  <si>
    <t>Программа "Предупреждение и борьба с заболеваниями социального характера на территории г.Покачи на 2008-2010гг."</t>
  </si>
  <si>
    <t>7950800</t>
  </si>
  <si>
    <t>Программа по социальной защите населения</t>
  </si>
  <si>
    <t>7950400</t>
  </si>
  <si>
    <t>7950200</t>
  </si>
  <si>
    <t>7950600</t>
  </si>
  <si>
    <t>7951200</t>
  </si>
  <si>
    <t>Разработка программы реформирования муниципальных финансов</t>
  </si>
  <si>
    <t xml:space="preserve"> - реконструкция энергосетевого комплекса</t>
  </si>
  <si>
    <t xml:space="preserve"> - проезд на гемодиализ</t>
  </si>
  <si>
    <t xml:space="preserve"> - бесплатное зубопротезирование отдельных категорий граждан</t>
  </si>
  <si>
    <t>Программа по мероприятиям по пожарной безопасности</t>
  </si>
  <si>
    <t>7951300</t>
  </si>
  <si>
    <t>7951400</t>
  </si>
  <si>
    <t>7951500</t>
  </si>
  <si>
    <t>7951600</t>
  </si>
  <si>
    <t>7951700</t>
  </si>
  <si>
    <t>7951900</t>
  </si>
  <si>
    <t>Общегородские мероприятия</t>
  </si>
  <si>
    <t>Внутриучрежденческие мероприятия</t>
  </si>
  <si>
    <t xml:space="preserve"> - проезд на лечение в другие ЛПУ</t>
  </si>
  <si>
    <t>Мероприятия по ГО и ЧС</t>
  </si>
  <si>
    <t>7952000</t>
  </si>
  <si>
    <t>7952100</t>
  </si>
  <si>
    <t>Программа по МОБ</t>
  </si>
  <si>
    <t>7952200</t>
  </si>
  <si>
    <t>Программа по проведению капитального ремонта жилого фонда</t>
  </si>
  <si>
    <t>Программа "Реализация приоритетного национального проекта в сфере здравоохранения на территории г.Покачи на 2008-2010гг"</t>
  </si>
  <si>
    <t xml:space="preserve"> - социальная поддержка отдельных категорий граждан</t>
  </si>
  <si>
    <t>Программа по разработке лимитов на размещение отходов</t>
  </si>
  <si>
    <t>Мероприятия по физической культуре и спорту</t>
  </si>
  <si>
    <t>Программа по обеспечению компьютерными лицензионными программами</t>
  </si>
  <si>
    <t>Программа по оснащению учебными пособиями, техническими средствами и расходными материалами учреждений дошкольного и дополнительного образования (учебные расходы)</t>
  </si>
  <si>
    <t>Код целевой статьи</t>
  </si>
  <si>
    <t>Наименование программы</t>
  </si>
  <si>
    <t>7950401</t>
  </si>
  <si>
    <t>7950402</t>
  </si>
  <si>
    <t>7950403</t>
  </si>
  <si>
    <t>7950404</t>
  </si>
  <si>
    <t>Объем финансирования муниципальных программ города Покачи за счет средств местного бюджета на 2009 год</t>
  </si>
  <si>
    <t>Программы по МОБ</t>
  </si>
  <si>
    <t xml:space="preserve"> - модернизация ЖКХ</t>
  </si>
  <si>
    <t>7952300</t>
  </si>
  <si>
    <t>Программа "Застройка IV микрорайона г. Покачи на 2008-2015 годы"</t>
  </si>
  <si>
    <t>Приложение 6</t>
  </si>
  <si>
    <t>2.2.</t>
  </si>
  <si>
    <t>5.1.</t>
  </si>
  <si>
    <t>5.2.</t>
  </si>
  <si>
    <t>5.3.</t>
  </si>
  <si>
    <t>5.4.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</si>
</sst>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3">
    <font>
      <sz val="10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0" xfId="52" applyFont="1" applyFill="1" applyBorder="1" applyAlignment="1">
      <alignment vertical="center" wrapText="1"/>
      <protection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right" vertical="top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49" fontId="12" fillId="0" borderId="11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0" xfId="52" applyFont="1" applyFill="1" applyBorder="1" applyAlignment="1">
      <alignment vertical="center" wrapText="1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164" fontId="14" fillId="0" borderId="10" xfId="0" applyNumberFormat="1" applyFont="1" applyBorder="1" applyAlignment="1">
      <alignment horizontal="right" vertical="center" wrapText="1"/>
    </xf>
    <xf numFmtId="16" fontId="11" fillId="0" borderId="10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4" fontId="4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к_Р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4.25390625" style="40" customWidth="1"/>
    <col min="2" max="2" width="67.875" style="0" customWidth="1"/>
    <col min="3" max="3" width="11.25390625" style="0" customWidth="1"/>
  </cols>
  <sheetData>
    <row r="2" spans="1:3" ht="38.25">
      <c r="A2" s="39" t="s">
        <v>3</v>
      </c>
      <c r="B2" s="39" t="s">
        <v>59</v>
      </c>
      <c r="C2" s="39" t="s">
        <v>58</v>
      </c>
    </row>
    <row r="3" spans="1:3" ht="15">
      <c r="A3" s="41">
        <v>1</v>
      </c>
      <c r="B3" s="18" t="s">
        <v>6</v>
      </c>
      <c r="C3" s="28" t="s">
        <v>20</v>
      </c>
    </row>
    <row r="4" spans="1:3" ht="30">
      <c r="A4" s="41">
        <v>2</v>
      </c>
      <c r="B4" s="18" t="s">
        <v>7</v>
      </c>
      <c r="C4" s="28" t="s">
        <v>29</v>
      </c>
    </row>
    <row r="5" spans="1:3" ht="28.5">
      <c r="A5" s="41">
        <v>3</v>
      </c>
      <c r="B5" s="12" t="s">
        <v>18</v>
      </c>
      <c r="C5" s="28" t="s">
        <v>17</v>
      </c>
    </row>
    <row r="6" spans="1:3" ht="14.25">
      <c r="A6" s="41">
        <v>4</v>
      </c>
      <c r="B6" s="12" t="s">
        <v>27</v>
      </c>
      <c r="C6" s="28" t="s">
        <v>28</v>
      </c>
    </row>
    <row r="7" spans="1:3" ht="14.25">
      <c r="A7" s="41">
        <v>5</v>
      </c>
      <c r="B7" s="12" t="s">
        <v>8</v>
      </c>
      <c r="C7" s="28" t="s">
        <v>13</v>
      </c>
    </row>
    <row r="8" spans="1:3" ht="14.25">
      <c r="A8" s="41">
        <v>6</v>
      </c>
      <c r="B8" s="12" t="s">
        <v>14</v>
      </c>
      <c r="C8" s="28" t="s">
        <v>30</v>
      </c>
    </row>
    <row r="9" spans="1:3" ht="28.5">
      <c r="A9" s="41">
        <v>7</v>
      </c>
      <c r="B9" s="12" t="s">
        <v>52</v>
      </c>
      <c r="C9" s="28" t="s">
        <v>24</v>
      </c>
    </row>
    <row r="10" spans="1:3" ht="28.5">
      <c r="A10" s="41">
        <v>8</v>
      </c>
      <c r="B10" s="12" t="s">
        <v>25</v>
      </c>
      <c r="C10" s="28" t="s">
        <v>26</v>
      </c>
    </row>
    <row r="11" spans="1:3" ht="28.5">
      <c r="A11" s="41">
        <v>9</v>
      </c>
      <c r="B11" s="12" t="s">
        <v>21</v>
      </c>
      <c r="C11" s="28" t="s">
        <v>22</v>
      </c>
    </row>
    <row r="12" spans="1:3" ht="42.75">
      <c r="A12" s="41">
        <v>10</v>
      </c>
      <c r="B12" s="12" t="s">
        <v>57</v>
      </c>
      <c r="C12" s="28" t="s">
        <v>23</v>
      </c>
    </row>
    <row r="13" spans="1:3" ht="57">
      <c r="A13" s="41">
        <v>11</v>
      </c>
      <c r="B13" s="12" t="s">
        <v>15</v>
      </c>
      <c r="C13" s="28" t="s">
        <v>16</v>
      </c>
    </row>
    <row r="14" spans="1:3" ht="45">
      <c r="A14" s="41">
        <v>12</v>
      </c>
      <c r="B14" s="9" t="s">
        <v>19</v>
      </c>
      <c r="C14" s="28" t="s">
        <v>31</v>
      </c>
    </row>
    <row r="15" spans="1:3" ht="28.5">
      <c r="A15" s="41">
        <v>13</v>
      </c>
      <c r="B15" s="12" t="s">
        <v>32</v>
      </c>
      <c r="C15" s="28" t="s">
        <v>37</v>
      </c>
    </row>
    <row r="16" spans="1:3" ht="14.25">
      <c r="A16" s="41">
        <v>14</v>
      </c>
      <c r="B16" s="12" t="s">
        <v>49</v>
      </c>
      <c r="C16" s="28" t="s">
        <v>38</v>
      </c>
    </row>
    <row r="17" spans="1:3" ht="14.25">
      <c r="A17" s="41">
        <v>15</v>
      </c>
      <c r="B17" s="12" t="s">
        <v>54</v>
      </c>
      <c r="C17" s="28" t="s">
        <v>39</v>
      </c>
    </row>
    <row r="18" spans="1:3" ht="14.25">
      <c r="A18" s="41">
        <v>16</v>
      </c>
      <c r="B18" s="12" t="s">
        <v>36</v>
      </c>
      <c r="C18" s="28" t="s">
        <v>40</v>
      </c>
    </row>
    <row r="19" spans="1:3" ht="14.25">
      <c r="A19" s="41">
        <v>17</v>
      </c>
      <c r="B19" s="12" t="s">
        <v>55</v>
      </c>
      <c r="C19" s="28" t="s">
        <v>41</v>
      </c>
    </row>
    <row r="20" spans="1:3" ht="14.25">
      <c r="A20" s="41">
        <v>18</v>
      </c>
      <c r="B20" s="12" t="s">
        <v>43</v>
      </c>
      <c r="C20" s="28">
        <v>7951800</v>
      </c>
    </row>
    <row r="21" spans="1:3" ht="14.25">
      <c r="A21" s="41">
        <v>19</v>
      </c>
      <c r="B21" s="12" t="s">
        <v>44</v>
      </c>
      <c r="C21" s="28" t="s">
        <v>42</v>
      </c>
    </row>
    <row r="22" spans="1:3" ht="14.25">
      <c r="A22" s="41">
        <v>20</v>
      </c>
      <c r="B22" s="12" t="s">
        <v>46</v>
      </c>
      <c r="C22" s="28" t="s">
        <v>47</v>
      </c>
    </row>
    <row r="23" spans="1:3" ht="14.25">
      <c r="A23" s="41">
        <v>21</v>
      </c>
      <c r="B23" s="12" t="s">
        <v>51</v>
      </c>
      <c r="C23" s="28" t="s">
        <v>48</v>
      </c>
    </row>
    <row r="24" spans="1:3" ht="28.5">
      <c r="A24" s="41">
        <v>22</v>
      </c>
      <c r="B24" s="12" t="s">
        <v>56</v>
      </c>
      <c r="C24" s="28" t="s">
        <v>50</v>
      </c>
    </row>
    <row r="25" spans="1:3" ht="28.5">
      <c r="A25" s="41">
        <v>23</v>
      </c>
      <c r="B25" s="12" t="s">
        <v>68</v>
      </c>
      <c r="C25" s="28" t="s">
        <v>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21">
      <selection activeCell="H31" sqref="H31"/>
    </sheetView>
  </sheetViews>
  <sheetFormatPr defaultColWidth="9.00390625" defaultRowHeight="12.75"/>
  <cols>
    <col min="1" max="1" width="5.875" style="10" customWidth="1"/>
    <col min="2" max="2" width="64.875" style="11" customWidth="1"/>
    <col min="3" max="3" width="8.25390625" style="16" hidden="1" customWidth="1"/>
    <col min="4" max="4" width="6.00390625" style="16" hidden="1" customWidth="1"/>
    <col min="5" max="5" width="5.75390625" style="16" hidden="1" customWidth="1"/>
    <col min="6" max="6" width="13.625" style="16" customWidth="1"/>
    <col min="7" max="7" width="6.75390625" style="16" hidden="1" customWidth="1"/>
    <col min="8" max="8" width="11.875" style="11" customWidth="1"/>
    <col min="9" max="9" width="15.875" style="11" customWidth="1"/>
    <col min="10" max="16384" width="9.125" style="11" customWidth="1"/>
  </cols>
  <sheetData>
    <row r="1" spans="1:8" s="2" customFormat="1" ht="20.25" customHeight="1">
      <c r="A1" s="1"/>
      <c r="C1" s="13"/>
      <c r="D1" s="13"/>
      <c r="E1" s="13"/>
      <c r="F1" s="13"/>
      <c r="G1" s="13"/>
      <c r="H1" s="19" t="s">
        <v>69</v>
      </c>
    </row>
    <row r="2" spans="1:8" s="2" customFormat="1" ht="19.5" customHeight="1">
      <c r="A2" s="1"/>
      <c r="C2" s="13"/>
      <c r="D2" s="13"/>
      <c r="E2" s="13"/>
      <c r="F2" s="13"/>
      <c r="G2" s="13"/>
      <c r="H2" s="20" t="s">
        <v>0</v>
      </c>
    </row>
    <row r="3" spans="1:8" s="2" customFormat="1" ht="18.75" customHeight="1">
      <c r="A3" s="1"/>
      <c r="C3" s="13"/>
      <c r="D3" s="13"/>
      <c r="E3" s="13"/>
      <c r="F3" s="13"/>
      <c r="G3" s="13"/>
      <c r="H3" s="21" t="s">
        <v>1</v>
      </c>
    </row>
    <row r="4" spans="1:7" s="2" customFormat="1" ht="12.75" customHeight="1">
      <c r="A4" s="1"/>
      <c r="C4" s="13"/>
      <c r="D4" s="13"/>
      <c r="E4" s="13"/>
      <c r="F4" s="13"/>
      <c r="G4" s="13"/>
    </row>
    <row r="5" spans="1:8" s="2" customFormat="1" ht="34.5" customHeight="1">
      <c r="A5" s="3"/>
      <c r="B5" s="42" t="s">
        <v>64</v>
      </c>
      <c r="C5" s="42"/>
      <c r="D5" s="42"/>
      <c r="E5" s="42"/>
      <c r="F5" s="42"/>
      <c r="G5" s="42"/>
      <c r="H5" s="43"/>
    </row>
    <row r="6" spans="1:8" s="2" customFormat="1" ht="6.75" customHeight="1">
      <c r="A6" s="3"/>
      <c r="B6" s="4"/>
      <c r="C6" s="14"/>
      <c r="D6" s="14"/>
      <c r="E6" s="14"/>
      <c r="F6" s="14"/>
      <c r="G6" s="14"/>
      <c r="H6" s="4"/>
    </row>
    <row r="7" spans="1:8" s="2" customFormat="1" ht="15">
      <c r="A7" s="3"/>
      <c r="B7" s="4"/>
      <c r="C7" s="14"/>
      <c r="D7" s="14"/>
      <c r="E7" s="14"/>
      <c r="F7" s="14"/>
      <c r="G7" s="14"/>
      <c r="H7" s="22" t="s">
        <v>2</v>
      </c>
    </row>
    <row r="8" spans="1:8" s="6" customFormat="1" ht="52.5" customHeight="1">
      <c r="A8" s="23" t="s">
        <v>3</v>
      </c>
      <c r="B8" s="23" t="s">
        <v>4</v>
      </c>
      <c r="C8" s="24"/>
      <c r="D8" s="44" t="s">
        <v>9</v>
      </c>
      <c r="E8" s="44"/>
      <c r="F8" s="25" t="s">
        <v>10</v>
      </c>
      <c r="G8" s="25" t="s">
        <v>11</v>
      </c>
      <c r="H8" s="35" t="s">
        <v>12</v>
      </c>
    </row>
    <row r="9" spans="1:9" s="6" customFormat="1" ht="15" hidden="1">
      <c r="A9" s="7">
        <v>1</v>
      </c>
      <c r="B9" s="12" t="s">
        <v>8</v>
      </c>
      <c r="C9" s="15"/>
      <c r="D9" s="28"/>
      <c r="E9" s="28"/>
      <c r="F9" s="28" t="s">
        <v>13</v>
      </c>
      <c r="G9" s="28"/>
      <c r="H9" s="26">
        <f>480-480</f>
        <v>0</v>
      </c>
      <c r="I9" s="37"/>
    </row>
    <row r="10" spans="1:9" s="6" customFormat="1" ht="15">
      <c r="A10" s="7">
        <v>1</v>
      </c>
      <c r="B10" s="12" t="s">
        <v>14</v>
      </c>
      <c r="C10" s="15"/>
      <c r="D10" s="28"/>
      <c r="E10" s="28"/>
      <c r="F10" s="28" t="s">
        <v>30</v>
      </c>
      <c r="G10" s="28"/>
      <c r="H10" s="26">
        <f>1000+2000-1000</f>
        <v>2000</v>
      </c>
      <c r="I10" s="37"/>
    </row>
    <row r="11" spans="1:9" s="6" customFormat="1" ht="57" hidden="1">
      <c r="A11" s="7">
        <v>3</v>
      </c>
      <c r="B11" s="12" t="s">
        <v>15</v>
      </c>
      <c r="C11" s="12"/>
      <c r="D11" s="28"/>
      <c r="E11" s="28"/>
      <c r="F11" s="28" t="s">
        <v>16</v>
      </c>
      <c r="G11" s="28"/>
      <c r="H11" s="26">
        <f>33-33</f>
        <v>0</v>
      </c>
      <c r="I11" s="37"/>
    </row>
    <row r="12" spans="1:9" s="6" customFormat="1" ht="28.5">
      <c r="A12" s="7">
        <v>2</v>
      </c>
      <c r="B12" s="12" t="s">
        <v>18</v>
      </c>
      <c r="C12" s="12"/>
      <c r="D12" s="28"/>
      <c r="E12" s="28"/>
      <c r="F12" s="28" t="s">
        <v>17</v>
      </c>
      <c r="G12" s="28"/>
      <c r="H12" s="26">
        <f>H13+H14</f>
        <v>20983</v>
      </c>
      <c r="I12" s="37"/>
    </row>
    <row r="13" spans="1:9" s="29" customFormat="1" ht="15.75" customHeight="1">
      <c r="A13" s="30" t="s">
        <v>70</v>
      </c>
      <c r="B13" s="31" t="s">
        <v>33</v>
      </c>
      <c r="C13" s="31"/>
      <c r="D13" s="32"/>
      <c r="E13" s="32"/>
      <c r="F13" s="32" t="s">
        <v>17</v>
      </c>
      <c r="G13" s="32"/>
      <c r="H13" s="33">
        <v>6000</v>
      </c>
      <c r="I13" s="37"/>
    </row>
    <row r="14" spans="1:9" s="29" customFormat="1" ht="15.75" customHeight="1">
      <c r="A14" s="30" t="s">
        <v>70</v>
      </c>
      <c r="B14" s="31" t="s">
        <v>66</v>
      </c>
      <c r="C14" s="31"/>
      <c r="D14" s="32"/>
      <c r="E14" s="32"/>
      <c r="F14" s="32" t="s">
        <v>17</v>
      </c>
      <c r="G14" s="32"/>
      <c r="H14" s="33">
        <f>16500-1517</f>
        <v>14983</v>
      </c>
      <c r="I14" s="37"/>
    </row>
    <row r="15" spans="1:9" s="6" customFormat="1" ht="15">
      <c r="A15" s="7">
        <v>3</v>
      </c>
      <c r="B15" s="18" t="s">
        <v>6</v>
      </c>
      <c r="C15" s="12"/>
      <c r="D15" s="28"/>
      <c r="E15" s="28"/>
      <c r="F15" s="28" t="s">
        <v>20</v>
      </c>
      <c r="G15" s="28"/>
      <c r="H15" s="26">
        <f>805+863-1168+497</f>
        <v>997</v>
      </c>
      <c r="I15" s="37"/>
    </row>
    <row r="16" spans="1:9" s="6" customFormat="1" ht="30">
      <c r="A16" s="7">
        <v>4</v>
      </c>
      <c r="B16" s="18" t="s">
        <v>7</v>
      </c>
      <c r="C16" s="12"/>
      <c r="D16" s="28"/>
      <c r="E16" s="28"/>
      <c r="F16" s="28" t="s">
        <v>29</v>
      </c>
      <c r="G16" s="28"/>
      <c r="H16" s="26">
        <f>2555+1044</f>
        <v>3599</v>
      </c>
      <c r="I16" s="37"/>
    </row>
    <row r="17" spans="1:9" s="6" customFormat="1" ht="28.5" hidden="1">
      <c r="A17" s="7">
        <v>7</v>
      </c>
      <c r="B17" s="12" t="s">
        <v>21</v>
      </c>
      <c r="C17" s="12"/>
      <c r="D17" s="28"/>
      <c r="E17" s="28"/>
      <c r="F17" s="28" t="s">
        <v>22</v>
      </c>
      <c r="G17" s="28"/>
      <c r="H17" s="26">
        <f>2815-2815</f>
        <v>0</v>
      </c>
      <c r="I17" s="37"/>
    </row>
    <row r="18" spans="1:9" s="6" customFormat="1" ht="57" hidden="1">
      <c r="A18" s="7">
        <v>8</v>
      </c>
      <c r="B18" s="12" t="s">
        <v>57</v>
      </c>
      <c r="C18" s="12"/>
      <c r="D18" s="28"/>
      <c r="E18" s="28"/>
      <c r="F18" s="28" t="s">
        <v>23</v>
      </c>
      <c r="G18" s="28"/>
      <c r="H18" s="26">
        <f>500-500</f>
        <v>0</v>
      </c>
      <c r="I18" s="37"/>
    </row>
    <row r="19" spans="1:9" s="6" customFormat="1" ht="35.25" customHeight="1" hidden="1">
      <c r="A19" s="7">
        <v>9</v>
      </c>
      <c r="B19" s="12" t="s">
        <v>52</v>
      </c>
      <c r="C19" s="12"/>
      <c r="D19" s="28"/>
      <c r="E19" s="28"/>
      <c r="F19" s="28" t="s">
        <v>24</v>
      </c>
      <c r="G19" s="28"/>
      <c r="H19" s="26">
        <f>860-860</f>
        <v>0</v>
      </c>
      <c r="I19" s="37"/>
    </row>
    <row r="20" spans="1:9" s="8" customFormat="1" ht="35.25" customHeight="1" hidden="1">
      <c r="A20" s="7">
        <v>10</v>
      </c>
      <c r="B20" s="12" t="s">
        <v>25</v>
      </c>
      <c r="C20" s="12"/>
      <c r="D20" s="28"/>
      <c r="E20" s="28"/>
      <c r="F20" s="28" t="s">
        <v>26</v>
      </c>
      <c r="G20" s="28"/>
      <c r="H20" s="26">
        <f>3228-1044-2184</f>
        <v>0</v>
      </c>
      <c r="I20" s="37"/>
    </row>
    <row r="21" spans="1:9" s="8" customFormat="1" ht="15">
      <c r="A21" s="7">
        <v>5</v>
      </c>
      <c r="B21" s="12" t="s">
        <v>27</v>
      </c>
      <c r="C21" s="12"/>
      <c r="D21" s="28"/>
      <c r="E21" s="28"/>
      <c r="F21" s="28" t="s">
        <v>28</v>
      </c>
      <c r="G21" s="28"/>
      <c r="H21" s="26">
        <f>SUM(H22:H25)</f>
        <v>694</v>
      </c>
      <c r="I21" s="37"/>
    </row>
    <row r="22" spans="1:9" s="29" customFormat="1" ht="15.75" customHeight="1">
      <c r="A22" s="34" t="s">
        <v>71</v>
      </c>
      <c r="B22" s="31" t="s">
        <v>53</v>
      </c>
      <c r="C22" s="31"/>
      <c r="D22" s="32"/>
      <c r="E22" s="32"/>
      <c r="F22" s="32" t="s">
        <v>60</v>
      </c>
      <c r="G22" s="32"/>
      <c r="H22" s="33">
        <f>500-400</f>
        <v>100</v>
      </c>
      <c r="I22" s="37"/>
    </row>
    <row r="23" spans="1:9" s="29" customFormat="1" ht="15.75" customHeight="1">
      <c r="A23" s="34" t="s">
        <v>72</v>
      </c>
      <c r="B23" s="31" t="s">
        <v>34</v>
      </c>
      <c r="C23" s="31"/>
      <c r="D23" s="32"/>
      <c r="E23" s="32"/>
      <c r="F23" s="32" t="s">
        <v>61</v>
      </c>
      <c r="G23" s="32"/>
      <c r="H23" s="33">
        <f>544-290</f>
        <v>254</v>
      </c>
      <c r="I23" s="37"/>
    </row>
    <row r="24" spans="1:9" s="29" customFormat="1" ht="15.75" customHeight="1">
      <c r="A24" s="34" t="s">
        <v>73</v>
      </c>
      <c r="B24" s="31" t="s">
        <v>35</v>
      </c>
      <c r="C24" s="31"/>
      <c r="D24" s="32"/>
      <c r="E24" s="32"/>
      <c r="F24" s="32" t="s">
        <v>62</v>
      </c>
      <c r="G24" s="32"/>
      <c r="H24" s="33">
        <f>500-200</f>
        <v>300</v>
      </c>
      <c r="I24" s="37"/>
    </row>
    <row r="25" spans="1:9" s="29" customFormat="1" ht="15.75" customHeight="1">
      <c r="A25" s="34" t="s">
        <v>74</v>
      </c>
      <c r="B25" s="31" t="s">
        <v>45</v>
      </c>
      <c r="C25" s="31"/>
      <c r="D25" s="32"/>
      <c r="E25" s="32"/>
      <c r="F25" s="32" t="s">
        <v>63</v>
      </c>
      <c r="G25" s="32"/>
      <c r="H25" s="33">
        <f>220-180</f>
        <v>40</v>
      </c>
      <c r="I25" s="37"/>
    </row>
    <row r="26" spans="1:9" s="8" customFormat="1" ht="28.5">
      <c r="A26" s="7">
        <v>6</v>
      </c>
      <c r="B26" s="12" t="s">
        <v>32</v>
      </c>
      <c r="C26" s="12"/>
      <c r="D26" s="28"/>
      <c r="E26" s="28"/>
      <c r="F26" s="28" t="s">
        <v>37</v>
      </c>
      <c r="G26" s="28"/>
      <c r="H26" s="26">
        <f>2000-500</f>
        <v>1500</v>
      </c>
      <c r="I26" s="37"/>
    </row>
    <row r="27" spans="1:9" s="8" customFormat="1" ht="16.5" customHeight="1" hidden="1">
      <c r="A27" s="7">
        <v>13</v>
      </c>
      <c r="B27" s="12" t="s">
        <v>65</v>
      </c>
      <c r="C27" s="12"/>
      <c r="D27" s="28"/>
      <c r="E27" s="28"/>
      <c r="F27" s="28" t="s">
        <v>38</v>
      </c>
      <c r="G27" s="28"/>
      <c r="H27" s="26">
        <f>1000-1000</f>
        <v>0</v>
      </c>
      <c r="I27" s="37"/>
    </row>
    <row r="28" spans="1:9" s="8" customFormat="1" ht="15">
      <c r="A28" s="7">
        <v>7</v>
      </c>
      <c r="B28" s="12" t="s">
        <v>54</v>
      </c>
      <c r="C28" s="12"/>
      <c r="D28" s="28"/>
      <c r="E28" s="28"/>
      <c r="F28" s="28" t="s">
        <v>39</v>
      </c>
      <c r="G28" s="28"/>
      <c r="H28" s="26">
        <v>420</v>
      </c>
      <c r="I28" s="37"/>
    </row>
    <row r="29" spans="1:9" s="8" customFormat="1" ht="15">
      <c r="A29" s="7">
        <v>8</v>
      </c>
      <c r="B29" s="12" t="s">
        <v>36</v>
      </c>
      <c r="C29" s="12"/>
      <c r="D29" s="28"/>
      <c r="E29" s="28"/>
      <c r="F29" s="28" t="s">
        <v>40</v>
      </c>
      <c r="G29" s="28"/>
      <c r="H29" s="26">
        <v>3836</v>
      </c>
      <c r="I29" s="37"/>
    </row>
    <row r="30" spans="1:9" s="8" customFormat="1" ht="15">
      <c r="A30" s="7">
        <v>9</v>
      </c>
      <c r="B30" s="12" t="s">
        <v>55</v>
      </c>
      <c r="C30" s="12"/>
      <c r="D30" s="28"/>
      <c r="E30" s="28"/>
      <c r="F30" s="28" t="s">
        <v>41</v>
      </c>
      <c r="G30" s="28"/>
      <c r="H30" s="26">
        <f>3300-1800</f>
        <v>1500</v>
      </c>
      <c r="I30" s="37"/>
    </row>
    <row r="31" spans="1:9" s="8" customFormat="1" ht="15">
      <c r="A31" s="7">
        <v>10</v>
      </c>
      <c r="B31" s="12" t="s">
        <v>43</v>
      </c>
      <c r="C31" s="12"/>
      <c r="D31" s="28"/>
      <c r="E31" s="28"/>
      <c r="F31" s="28">
        <v>7951800</v>
      </c>
      <c r="G31" s="28"/>
      <c r="H31" s="26">
        <f>805+445</f>
        <v>1250</v>
      </c>
      <c r="I31" s="37"/>
    </row>
    <row r="32" spans="1:9" s="8" customFormat="1" ht="15">
      <c r="A32" s="7">
        <v>11</v>
      </c>
      <c r="B32" s="12" t="s">
        <v>44</v>
      </c>
      <c r="C32" s="12"/>
      <c r="D32" s="28"/>
      <c r="E32" s="28"/>
      <c r="F32" s="28" t="s">
        <v>42</v>
      </c>
      <c r="G32" s="28"/>
      <c r="H32" s="26">
        <f>1250-505-445</f>
        <v>300</v>
      </c>
      <c r="I32" s="37"/>
    </row>
    <row r="33" spans="1:9" s="8" customFormat="1" ht="15">
      <c r="A33" s="7">
        <v>12</v>
      </c>
      <c r="B33" s="12" t="s">
        <v>46</v>
      </c>
      <c r="C33" s="12"/>
      <c r="D33" s="28"/>
      <c r="E33" s="28"/>
      <c r="F33" s="28" t="s">
        <v>47</v>
      </c>
      <c r="G33" s="28"/>
      <c r="H33" s="26">
        <v>650</v>
      </c>
      <c r="I33" s="37"/>
    </row>
    <row r="34" spans="1:9" s="8" customFormat="1" ht="15.75" customHeight="1">
      <c r="A34" s="7">
        <v>13</v>
      </c>
      <c r="B34" s="12" t="s">
        <v>51</v>
      </c>
      <c r="C34" s="12"/>
      <c r="D34" s="28"/>
      <c r="E34" s="28"/>
      <c r="F34" s="28" t="s">
        <v>48</v>
      </c>
      <c r="G34" s="28"/>
      <c r="H34" s="26">
        <f>18700-3546</f>
        <v>15154</v>
      </c>
      <c r="I34" s="37"/>
    </row>
    <row r="35" spans="1:9" s="8" customFormat="1" ht="28.5" hidden="1">
      <c r="A35" s="7">
        <v>14</v>
      </c>
      <c r="B35" s="12" t="s">
        <v>56</v>
      </c>
      <c r="C35" s="12"/>
      <c r="D35" s="28"/>
      <c r="E35" s="28"/>
      <c r="F35" s="28" t="s">
        <v>50</v>
      </c>
      <c r="G35" s="28"/>
      <c r="H35" s="26">
        <f>1000-1000</f>
        <v>0</v>
      </c>
      <c r="I35" s="37"/>
    </row>
    <row r="36" spans="1:9" s="8" customFormat="1" ht="28.5">
      <c r="A36" s="7">
        <v>14</v>
      </c>
      <c r="B36" s="12" t="s">
        <v>68</v>
      </c>
      <c r="C36" s="12"/>
      <c r="D36" s="28"/>
      <c r="E36" s="28"/>
      <c r="F36" s="28" t="s">
        <v>67</v>
      </c>
      <c r="G36" s="28"/>
      <c r="H36" s="26">
        <v>1405</v>
      </c>
      <c r="I36" s="37"/>
    </row>
    <row r="37" spans="1:9" s="8" customFormat="1" ht="15" hidden="1">
      <c r="A37" s="7"/>
      <c r="B37" s="12"/>
      <c r="C37" s="12"/>
      <c r="D37" s="28"/>
      <c r="E37" s="28"/>
      <c r="F37" s="28"/>
      <c r="G37" s="28"/>
      <c r="H37" s="26"/>
      <c r="I37" s="37"/>
    </row>
    <row r="38" spans="1:8" s="8" customFormat="1" ht="15" hidden="1">
      <c r="A38" s="7"/>
      <c r="B38" s="12"/>
      <c r="C38" s="12"/>
      <c r="D38" s="28"/>
      <c r="E38" s="28"/>
      <c r="F38" s="28"/>
      <c r="G38" s="28"/>
      <c r="H38" s="26"/>
    </row>
    <row r="39" spans="1:9" ht="15.75">
      <c r="A39" s="17"/>
      <c r="B39" s="5" t="s">
        <v>5</v>
      </c>
      <c r="C39" s="15"/>
      <c r="D39" s="15"/>
      <c r="E39" s="15"/>
      <c r="F39" s="15"/>
      <c r="G39" s="15"/>
      <c r="H39" s="27">
        <f>SUM(H9:H38)-H13-H22-H23-H24-H25-H14</f>
        <v>54288</v>
      </c>
      <c r="I39" s="38"/>
    </row>
    <row r="40" ht="12.75">
      <c r="I40" s="36"/>
    </row>
    <row r="41" spans="8:9" ht="12.75">
      <c r="H41" s="36"/>
      <c r="I41" s="36"/>
    </row>
  </sheetData>
  <sheetProtection/>
  <mergeCells count="2">
    <mergeCell ref="B5:H5"/>
    <mergeCell ref="D8:E8"/>
  </mergeCells>
  <printOptions/>
  <pageMargins left="1.1811023622047245" right="0" top="0.5905511811023623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2009-04-10T04:16:21Z</cp:lastPrinted>
  <dcterms:created xsi:type="dcterms:W3CDTF">2007-12-19T11:03:56Z</dcterms:created>
  <dcterms:modified xsi:type="dcterms:W3CDTF">2009-04-16T08:50:05Z</dcterms:modified>
  <cp:category/>
  <cp:version/>
  <cp:contentType/>
  <cp:contentStatus/>
</cp:coreProperties>
</file>