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  <sheet name="рабочая" sheetId="2" r:id="rId2"/>
  </sheets>
  <definedNames>
    <definedName name="_xlnm.Print_Titles" localSheetId="0">'приложение 1'!$7:$8</definedName>
    <definedName name="_xlnm.Print_Titles" localSheetId="1">'рабочая'!$7:$8</definedName>
  </definedNames>
  <calcPr fullCalcOnLoad="1"/>
</workbook>
</file>

<file path=xl/sharedStrings.xml><?xml version="1.0" encoding="utf-8"?>
<sst xmlns="http://schemas.openxmlformats.org/spreadsheetml/2006/main" count="840" uniqueCount="369">
  <si>
    <t>к решению Думы города</t>
  </si>
  <si>
    <t>(тыс. руб.)</t>
  </si>
  <si>
    <t>Код бюджетной классификации</t>
  </si>
  <si>
    <t>Наименование</t>
  </si>
  <si>
    <t>2010 год проект</t>
  </si>
  <si>
    <t>КФ</t>
  </si>
  <si>
    <t>ДФ</t>
  </si>
  <si>
    <t>000 1 00 00000 00 0000 000</t>
  </si>
  <si>
    <t>ДОХОДЫ</t>
  </si>
  <si>
    <t>000 1 01 00000 00 0000 000</t>
  </si>
  <si>
    <t>НАЛОГИ НА ПРИБЫЛЬ, ДОХОДЫ</t>
  </si>
  <si>
    <t>000 1 01 01000 01 0000 110</t>
  </si>
  <si>
    <t>НАЛОГ НА ПРИБЫЛЬ ОРГАНИЗАЦИЙ</t>
  </si>
  <si>
    <t>000 1 01 02000 01 0000 110</t>
  </si>
  <si>
    <t>182 1 01 02010 01 0000 110</t>
  </si>
  <si>
    <t>Налог на доходы  физических лиц с доходов, полученных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</si>
  <si>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</si>
  <si>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</si>
  <si>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</si>
  <si>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предпринимателей</t>
  </si>
  <si>
    <t>182 1 01 02022 01 0000 110</t>
  </si>
  <si>
    <t xml:space="preserve"> - 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</si>
  <si>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</si>
  <si>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</si>
  <si>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 xml:space="preserve">182 1 01 02040 01 0000 110 </t>
  </si>
  <si>
    <t>Налог на доходы физических лиц с доходов, полученных в виде выигрышей и призов, страховых выплат по договорам добровольного страхования жизни, заключенным на срок менее 5 лет, в части превышения сумм страховых взносов и т.д.</t>
  </si>
  <si>
    <t xml:space="preserve">182 1 01 02050 01 0000 110 </t>
  </si>
  <si>
    <t>Налог на доходы физических лиц, полученных в виде процентов по облигациям с ипотечным покрытием, эмитированным до 01.01.2007г.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</si>
  <si>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</si>
  <si>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</si>
  <si>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</si>
  <si>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</si>
  <si>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182 1 05 01010 01 0000 110</t>
  </si>
  <si>
    <t xml:space="preserve"> -ЕН (в качестве объекта налогообложения - ДОХОДЫ)</t>
  </si>
  <si>
    <t>182 1 05 01020 01 0000 110</t>
  </si>
  <si>
    <t xml:space="preserve"> -ЕН (в качестве объекта налогообложения - ДОХОДЫ, уменьшенные на сумму РАСХОДОВ)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</si>
  <si>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</si>
  <si>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</si>
  <si>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</si>
  <si>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</si>
  <si>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182 1 06 01000 00 0000 110</t>
  </si>
  <si>
    <t>Налог на имущество физических лиц, зачисляемый в бюджеты городских округов</t>
  </si>
  <si>
    <t xml:space="preserve">000 1 06 04000 02 0000 110 </t>
  </si>
  <si>
    <t xml:space="preserve">000 1 06 04011 02 0000 110 </t>
  </si>
  <si>
    <t xml:space="preserve"> -транспортный налог с организаций</t>
  </si>
  <si>
    <t xml:space="preserve">000 1 06 04012 02 0000 110 </t>
  </si>
  <si>
    <t xml:space="preserve"> -транспортный налог с физических лиц</t>
  </si>
  <si>
    <t>182 1 06 06000 04 0000 110</t>
  </si>
  <si>
    <t>Земельный налог</t>
  </si>
  <si>
    <t>182 1 06 06012 04 0000 110</t>
  </si>
  <si>
    <t xml:space="preserve"> -земельный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</si>
  <si>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182 1 06 06022 04 0000 110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</si>
  <si>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</si>
  <si>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182 1 06 06023 04 1000 110</t>
  </si>
  <si>
    <t xml:space="preserve"> -земельный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</si>
  <si>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</si>
  <si>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</si>
  <si>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</si>
  <si>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</si>
  <si>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</si>
  <si>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 xml:space="preserve"> -государственная пошлина делам, рассматриваемым в судах общей юрисдикции, мировыми судьями (за исключением гос.пошлины по делам, рассматриваемым Верховным Судом РФ)</t>
  </si>
  <si>
    <t>820 1 08 04000 01 0000 110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</si>
  <si>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</si>
  <si>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</si>
  <si>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</si>
  <si>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100 1 08 07140 01 0000 110</t>
  </si>
  <si>
    <t xml:space="preserve"> -госпошлина за регистрацию транспортных средств</t>
  </si>
  <si>
    <t>170 1 08 07140 01 0000 110</t>
  </si>
  <si>
    <t>188 1 08 07140 01 0000 110</t>
  </si>
  <si>
    <t>100 1 08 07160 01 0000 110</t>
  </si>
  <si>
    <t xml:space="preserve"> -госпошлина за выдачу ордера на квартиру</t>
  </si>
  <si>
    <t>020 1 08 07160 01 0000 110</t>
  </si>
  <si>
    <t>000 1 09 00000 00 0000 110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</si>
  <si>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</si>
  <si>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</si>
  <si>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</si>
  <si>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</si>
  <si>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 -сбор на нужды образовательных учреждений, взимаемые с юридических лиц</t>
  </si>
  <si>
    <t>000 1 09 07000 04 0000 110</t>
  </si>
  <si>
    <t>Прочие налоги и сборы (по отмененным местным налогам и сборам)</t>
  </si>
  <si>
    <t>182 1 09 07030 03 0000 110</t>
  </si>
  <si>
    <t xml:space="preserve"> -целевые сборы с граждан и предприятий, учреждений, организаций на содержание милиции, на благоустройство территорий, на нужды образования и др.цели</t>
  </si>
  <si>
    <t>182 1 09 07050 03 0000 110</t>
  </si>
  <si>
    <t xml:space="preserve"> -прочие местные налоги и сборы</t>
  </si>
  <si>
    <t>182 1 09 04050 04 0000 110</t>
  </si>
  <si>
    <t xml:space="preserve"> Земельный налог (по обязательствам, возникшим до 1 января 2006 года)</t>
  </si>
  <si>
    <t>182 1 09 03022 01 0000 110</t>
  </si>
  <si>
    <t>Платежи за добычу углеводородного сырья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</si>
  <si>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</si>
  <si>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</si>
  <si>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</si>
  <si>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Дивиденды по акциям и доходы  от прочих форм участия в капитале, находящихся в государственной и муниципальной собственности</t>
  </si>
  <si>
    <t>060 1 11 01040 04 0000 120</t>
  </si>
  <si>
    <t xml:space="preserve"> -дивиденды по акциям и доходы от прочих форм участия в капитале, находящихся в собственности городских округов</t>
  </si>
  <si>
    <t>000 1 11 03000 00 0000 120</t>
  </si>
  <si>
    <t>Проценты, полученные от предоставления бюджетных кредитов  внутри страны</t>
  </si>
  <si>
    <t>020 1 11 03040 04 0300 120</t>
  </si>
  <si>
    <t xml:space="preserve"> -проценты,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</si>
  <si>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</si>
  <si>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</si>
  <si>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020 1 11 05010 00 0060 120</t>
  </si>
  <si>
    <r>
      <t>Арендная плата за земли</t>
    </r>
    <r>
      <rPr>
        <i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</si>
  <si>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020 1 11 05012 04 0060 120</t>
  </si>
  <si>
    <t xml:space="preserve"> -арендная плата и поступления от продажи права на заключение договоров аренды за земли, предназначенные для целей жилищного строительства,  до разграничения государственной собственности на землю, зачисляемые в бюджеты городских округов</t>
  </si>
  <si>
    <t>020 1 11 05020 00 0000 120</t>
  </si>
  <si>
    <r>
      <t>Арендная плата за земли после разграничения</t>
    </r>
    <r>
      <rPr>
        <sz val="11"/>
        <rFont val="Times New Roman"/>
        <family val="1"/>
      </rPr>
      <t xml:space="preserve"> государственной собственности на землю и поступления от продажи права на заключение договоров аренды указанных земельных участков</t>
    </r>
  </si>
  <si>
    <t>020 1 11 05024 04 0060 120</t>
  </si>
  <si>
    <t xml:space="preserve"> -арендная плата и поступления от продажи права на заключение договоров аренды за земли, находящиеся в собственности городских округов</t>
  </si>
  <si>
    <t>060 1 11 05030 00 0000 120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</si>
  <si>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внебюджетнх фондов и созданных ими учреждений и в хозяйственном ведении федеральных государственных унитарных предприятий</t>
  </si>
  <si>
    <t>060 1 11 05034 04 0000 120</t>
  </si>
  <si>
    <t xml:space="preserve"> -доходы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</si>
  <si>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060 1 11 08040 00 0000 120</t>
  </si>
  <si>
    <r>
      <t>Прочие поступления от использования имущества</t>
    </r>
    <r>
      <rPr>
        <sz val="11"/>
        <rFont val="Times New Roman"/>
        <family val="1"/>
      </rPr>
      <t xml:space="preserve">, находщегося в государственной и муниципальной собственности </t>
    </r>
  </si>
  <si>
    <t>060 1 11 08044 04 0000 120</t>
  </si>
  <si>
    <t xml:space="preserve"> -прочие поступления от имущества, находящегося в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</si>
  <si>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</si>
  <si>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</si>
  <si>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</si>
  <si>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</si>
  <si>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000 1 13 02000 00 0000 130</t>
  </si>
  <si>
    <t>ЛИЦЕНЗИОННЫЕ СБОРЫ</t>
  </si>
  <si>
    <t>020 1 13 02023 03 0000 130</t>
  </si>
  <si>
    <t xml:space="preserve"> -прочие лицензионные сборы</t>
  </si>
  <si>
    <t>100 1 13 02021 03 0000 130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</si>
  <si>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</si>
  <si>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</si>
  <si>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</si>
  <si>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</si>
  <si>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060 1 14 01040 04 0000 410</t>
  </si>
  <si>
    <t xml:space="preserve"> -доходы бюджетов городских округов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</si>
  <si>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</si>
  <si>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</si>
  <si>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060 1 14 02030 04 0000 410</t>
  </si>
  <si>
    <t xml:space="preserve"> - 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</si>
  <si>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060 1 14 02030 04 0000 440</t>
  </si>
  <si>
    <t xml:space="preserve"> - доходы от реализации иного имущества, находящегося в собственности городских округов ( в части реализации материальных запасов по указанному имуществу)</t>
  </si>
  <si>
    <t>000 1 14 03000 00 0000 410</t>
  </si>
  <si>
    <t xml:space="preserve">Средства от распоряжения и реализации конфискованного и иного имущества, обращенного в доход государства ( в части реализации основных средств по указанному имуществу) </t>
  </si>
  <si>
    <t>188 1 14 03040 04 0000 410</t>
  </si>
  <si>
    <t xml:space="preserve"> -средства бюджетов городских округов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</si>
  <si>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</si>
  <si>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</si>
  <si>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</si>
  <si>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</si>
  <si>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020 1 15 02040 04 0021 140</t>
  </si>
  <si>
    <t xml:space="preserve"> -платежи, взимаемые  организациями городских округов за выполнение определенных функций</t>
  </si>
  <si>
    <t>020 1 15 02040 04 0024 140</t>
  </si>
  <si>
    <t>020 1 15 02040 04 0025 140</t>
  </si>
  <si>
    <t>020 1 15 02040 04 0020 140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</si>
  <si>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</si>
  <si>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</si>
  <si>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</si>
  <si>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бюджеты)</t>
  </si>
  <si>
    <t>188 1 16 21030 01 0000 140</t>
  </si>
  <si>
    <t>322 1 16 21030 01 0000 140</t>
  </si>
  <si>
    <t>000 1 16 03000 00 0000 140</t>
  </si>
  <si>
    <t>Денежные взыскания (штрафы) за нарушение законодательства о налогах и сборах</t>
  </si>
  <si>
    <t>182 1 16 03010 01 0000 140</t>
  </si>
  <si>
    <t xml:space="preserve"> -денежные взыскания (штрафы) за нарушение законодательства о налогах и сборах, предусмотренные статьями 116, 117, 118, пунктами 1 2 статьи 120, статьями 125,126, 128, 129, 129.1, 132, 134, пунктом 2 статьи 135 и статьей 135.1 Налогового кодекса Российской Федерации</t>
  </si>
  <si>
    <t>182 1 16 03030 01 0000 140</t>
  </si>
  <si>
    <t xml:space="preserve"> -денежные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нарушениях</t>
  </si>
  <si>
    <t>000 1 16 90000 00 0000 140</t>
  </si>
  <si>
    <t>Прочие поступления от денежных взысканий (штрафов) и иных сумм в возмещение ущерба</t>
  </si>
  <si>
    <t>020 1 16 90030 00 0024 140</t>
  </si>
  <si>
    <t xml:space="preserve"> -прочие поступления от денежных взысканий (штрафов) и иных сумм в возмещение ущерба, зачисляемые в местные бюджеты</t>
  </si>
  <si>
    <t>020 1 16 90030 00 0029 140</t>
  </si>
  <si>
    <t>106 1 16 90030 00 0000 140</t>
  </si>
  <si>
    <t>140 1 16 90030 00 0000 140</t>
  </si>
  <si>
    <t>141 1 16 90030 00 0000 140</t>
  </si>
  <si>
    <t>177 1 16 90030 00 0000 140</t>
  </si>
  <si>
    <t>182 1 16 90030 00 0000 140</t>
  </si>
  <si>
    <t>188 1 16 90030 00 0000 140</t>
  </si>
  <si>
    <t>192 1 16 90030 00 0000 140</t>
  </si>
  <si>
    <t>498 1 16 90030 00 0000 140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</si>
  <si>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</si>
  <si>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</si>
  <si>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</si>
  <si>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 xml:space="preserve"> -денежные взыскания (штрафы) за нарушение законодательства о применении контр.-касс.техники при осуществлении наличных денежных расчетов и (или) рассчетов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</si>
  <si>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</si>
  <si>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</si>
  <si>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</si>
  <si>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</si>
  <si>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000 1 16 25000 01 0000 140</t>
  </si>
  <si>
    <t>Денежные взыскания (штрафы) за нарушение законодательства в области охраны окружающей среды</t>
  </si>
  <si>
    <t>001 1 16 25060 01 0000 140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</si>
  <si>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</si>
  <si>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</si>
  <si>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</si>
  <si>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000 1 16 27000 01 0000 140</t>
  </si>
  <si>
    <t>Денежные взыскания (штрафы) за нарушение Федерального закона "О пожарной безопасности"</t>
  </si>
  <si>
    <t>000 1 17 00000 00 0000 180</t>
  </si>
  <si>
    <t>ПРОЧИЕ НЕНАЛОГОВЫЕ ДОХОДЫ</t>
  </si>
  <si>
    <t>000 1 17 01000 00 0000 180</t>
  </si>
  <si>
    <t>Невыясненные поступления</t>
  </si>
  <si>
    <t>182 1 17 01040 04 0000 180</t>
  </si>
  <si>
    <t xml:space="preserve"> -невыясненные поступления, зачисляемые в бюджеты городских округов</t>
  </si>
  <si>
    <t>020 1 17 01040 04 0300 180</t>
  </si>
  <si>
    <t>000 1 17 05000 00 0000 180</t>
  </si>
  <si>
    <t>Прочие неналоговые доходы</t>
  </si>
  <si>
    <t>020 1 17 05040 04 0300 180</t>
  </si>
  <si>
    <t xml:space="preserve"> - прочие неналоговые доходы  бюджетов городских округов</t>
  </si>
  <si>
    <t>000 1 19 00000 00 0000 151</t>
  </si>
  <si>
    <t>ВОЗВРАТ ОСТАТКОВ СУБСИДИЙ И СУБВЕНЦИЙ ПРОШЛЫХ ЛЕТ</t>
  </si>
  <si>
    <t>Итого собственных доходов</t>
  </si>
  <si>
    <t>000 2 00 00000 00 0000 000</t>
  </si>
  <si>
    <t>БЕЗВОЗМЕЗДНЫЕ ПЕРЕЧИСЛЕНИЯ</t>
  </si>
  <si>
    <t>Дотации - всего, в том числе:</t>
  </si>
  <si>
    <t>000 2 02 01001 00 0000 151</t>
  </si>
  <si>
    <t>Дотации на выравнивание уровня бюджетной обеспеченности</t>
  </si>
  <si>
    <t>020 2 02 01001 04 0000 151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</si>
  <si>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муниципальных районов(городских округов)</t>
    </r>
  </si>
  <si>
    <t>020 2 02 01001 10 0000 151</t>
  </si>
  <si>
    <r>
      <t xml:space="preserve">Дотация из </t>
    </r>
    <r>
      <rPr>
        <b/>
        <i/>
        <sz val="11"/>
        <rFont val="Times New Roman"/>
        <family val="1"/>
      </rPr>
      <t>Регионального фонда финансовой поддержки поселений</t>
    </r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</si>
  <si>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</si>
  <si>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</si>
  <si>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</si>
  <si>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в том числе:</t>
  </si>
  <si>
    <t>Бюджет автономного округа - всего</t>
  </si>
  <si>
    <t>Федеральный бюджет - всего</t>
  </si>
  <si>
    <t>Субсидии местным бюджетам на реализацию отдельных госполномочий - всего</t>
  </si>
  <si>
    <t>Субвенции местным бюджетам из Регионального фонда компенсаций на реализацию отдельных полномочий в области образования</t>
  </si>
  <si>
    <t>020 2 02 03024 04 0301 151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</si>
  <si>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</si>
  <si>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020 2 02 03024 04 0302 151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</si>
  <si>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</si>
  <si>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020 2 02 03024 04 0303 151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</si>
  <si>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</si>
  <si>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020 2 02 03027 04 0000 151</t>
  </si>
  <si>
    <t>020 2 02 03026 04 0000 151</t>
  </si>
  <si>
    <t>020 2 02 03020 02 0300 151</t>
  </si>
  <si>
    <t xml:space="preserve"> -на повышение оплаты труда на основании решений, принятых органами власти автономного округа</t>
  </si>
  <si>
    <t>020 2 02 03021 04 0371 151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</si>
  <si>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</si>
  <si>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020 2 02 03024 04 0310 151</t>
  </si>
  <si>
    <t xml:space="preserve"> -на проведение аттестации педагогических работников муниципальных образовательных учреждений на первую и вторую квалификационные категории</t>
  </si>
  <si>
    <t>020 2 02 03024 04 0312 151</t>
  </si>
  <si>
    <t xml:space="preserve"> - на осуществление деятельности по опеке и попечительству</t>
  </si>
  <si>
    <t>020 2 02 03024 04 0305 151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</si>
  <si>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</si>
  <si>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>020 2 02 03021 04 0370 151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</si>
  <si>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</si>
  <si>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020 2 02 03020 04 0000 151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</si>
  <si>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</si>
  <si>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</si>
  <si>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0202 02 03024 04 0306 151</t>
  </si>
  <si>
    <t xml:space="preserve"> -на бесплатное изготовление и ремонт зубных протезов</t>
  </si>
  <si>
    <t>020 2 02 03024 04 0307 151</t>
  </si>
  <si>
    <t xml:space="preserve"> -на обеспечение бесплатными молочными продуктами питания детей до трех лет                                                          , в т.ч.</t>
  </si>
  <si>
    <t>020 2 02 02422 04 0373 151
(старый)</t>
  </si>
  <si>
    <t xml:space="preserve"> -на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</si>
  <si>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020 2 02 02422 04 0372 151
(старый)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</si>
  <si>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</si>
  <si>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020 2 02 03022 04 0000 151</t>
  </si>
  <si>
    <t xml:space="preserve"> -на предоставление гражданам субсидий на оплату жилого помещения и коммунальных услуг</t>
  </si>
  <si>
    <t>020 2 02 03024 04 0309 151</t>
  </si>
  <si>
    <t xml:space="preserve"> -на выполнение полномочий по государственной регистрации актов гражданского состояния</t>
  </si>
  <si>
    <t>020 2 02 03024 04 0311 151</t>
  </si>
  <si>
    <t>020 2 02 03030 04 0000 151</t>
  </si>
  <si>
    <t xml:space="preserve"> -на обеспечение жильем отдельных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"Житель блокадного Ленинграда", лиц, работавших на военных объектах в период ВОВ, ветеранов боевых действий, инвалидов и семей, имеющих детей-инвалидов</t>
  </si>
  <si>
    <t>020 2 02 03007 04 0000 151</t>
  </si>
  <si>
    <t xml:space="preserve"> -на составление (изменение, дополнение) списков кандидатов в присяжные заседатели федеральных судов общей юрисдикции</t>
  </si>
  <si>
    <t>020 2 02 03015 04 0000 151</t>
  </si>
  <si>
    <t xml:space="preserve"> - на осуществление полномочий по первичному воинскому учету на территориях, где отсутствуют военные комиссариаты</t>
  </si>
  <si>
    <t>020 2 02 02044 04 0000 151</t>
  </si>
  <si>
    <t xml:space="preserve"> -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</si>
  <si>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Иные безвозмездные и безвозвратные перечисления</t>
  </si>
  <si>
    <t>020 2 02 02053 04 0000 151</t>
  </si>
  <si>
    <t xml:space="preserve"> -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</si>
  <si>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020 2 02 02025 04 0000 151</t>
  </si>
  <si>
    <t xml:space="preserve">Средства  бюджетов  субъектов  Российской  Федерации,     получаемые по взаимным расчетам, в том  числе  компенсации дополнительных  расходов, возникших  в  результате  решений,  принятых  органами  государственной власти  </t>
  </si>
  <si>
    <t>020 2 02 01999 04 0000 151</t>
  </si>
  <si>
    <t xml:space="preserve"> -дотации на развитие общественной инфраструктуры и реализации приоритетных направлений развития муниципальных образований</t>
  </si>
  <si>
    <t>020 2 02 01003 04 0000 151</t>
  </si>
  <si>
    <r>
      <t xml:space="preserve">Дотации бюджетам городских округов на поддержку мер по обеспечению сбалансированности бюджетов (Дотация из </t>
    </r>
    <r>
      <rPr>
        <b/>
        <i/>
        <sz val="11"/>
        <rFont val="Times New Roman"/>
        <family val="1"/>
      </rPr>
      <t>Регионального фонда сбалансированности местных бюджетов</t>
    </r>
    <r>
      <rPr>
        <sz val="11"/>
        <rFont val="Times New Roman"/>
        <family val="1"/>
      </rPr>
      <t>)</t>
    </r>
  </si>
  <si>
    <t>020 2 02 02190 04 0000 151
(старый)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</si>
  <si>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</si>
  <si>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020 2 02 02093 04 0300 151
(старый)</t>
  </si>
  <si>
    <t>Субвенции бюджетам городских округов на осуществление полномочий по подготовке и проведению сельхозпереписи</t>
  </si>
  <si>
    <t>020 2 02 02028 04 0372 151</t>
  </si>
  <si>
    <t xml:space="preserve"> -субвенции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</si>
  <si>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020 2 02 04240 04 0000 151
(старый)</t>
  </si>
  <si>
    <t xml:space="preserve"> -субсидии на предоставление субсидий молодым семьям для приобретения жилья </t>
  </si>
  <si>
    <t>020 2 02 04005 04 0000 151</t>
  </si>
  <si>
    <t>Субсидии из Регионального фонда софинансирования расходов (до 2008 года РФМР) - всего</t>
  </si>
  <si>
    <t>020 2 02 02077 04 0320 151</t>
  </si>
  <si>
    <t>Программа "Развитие и модернизация жилищно-коммунального комплекса Ханты-Мансийского автономного округа - Югры на 2005 - 2012 годы"</t>
  </si>
  <si>
    <t>020 2 02 02999 04 0321 151</t>
  </si>
  <si>
    <t xml:space="preserve"> -подпрограмма "Обеспечение качественной питьевой водой населения Ханты-Мансийского автономного округа - Югры"</t>
  </si>
  <si>
    <t xml:space="preserve"> - подпрограмма "Реконструкция и развитие объектов теплоснабжения населенных пунктов Ханты-Мансийского автономного округа - Югры"</t>
  </si>
  <si>
    <t>020 2 02 02077 04 0330 151</t>
  </si>
  <si>
    <t>Программа "Улучшение жилищных условий населения Ханты - Мансийского автономного округа - Югры" на 2005-2015 годы</t>
  </si>
  <si>
    <t xml:space="preserve"> -подпрограмма "Обеспечение жильем граждан, проживающих в жилых помещениях, непригодных для проживания"</t>
  </si>
  <si>
    <t>020 2 02 02077 04 0332 151</t>
  </si>
  <si>
    <t xml:space="preserve"> -подпрограмма "Доступное жилье молодым"</t>
  </si>
  <si>
    <t>020 2 02 02077 04 0333 151</t>
  </si>
  <si>
    <t xml:space="preserve"> -подпрограмма "Обеспечение жилыми помещениями граждан из числа коренных малочисленных народов в Ханты -Мансийском автономном округе - Югре"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</si>
  <si>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</si>
  <si>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 xml:space="preserve"> -подпрограмма "Проектирование и строительство инженерных сетей"</t>
  </si>
  <si>
    <t>020 2 02 04004 04 0382 151</t>
  </si>
  <si>
    <t>Непрограммные инвестиции</t>
  </si>
  <si>
    <t>020 2 02 02077 04 0360 151</t>
  </si>
  <si>
    <t>020 2 02 02077 04 0361 151</t>
  </si>
  <si>
    <t>020 2 02 02024 04 0000 151</t>
  </si>
  <si>
    <t>Субсидии местным бюджетам на денежные выплаты медицинскому персоналу фельдшерско - акушерских пунктов, врачам, фельдшерам и медицинским сестрам скорой медицинской помощи и амбулаторий</t>
  </si>
  <si>
    <t>Субсидии гражданам на строительство и приобретение жилья</t>
  </si>
  <si>
    <t>Строительство инженерных сетей - подготовка площадок под строительство жилых домов</t>
  </si>
  <si>
    <t>020 2 02 02068 04 0000 151</t>
  </si>
  <si>
    <t>Субсидии на софинансирование социальных расходов</t>
  </si>
  <si>
    <t>000 2 07 04000 00 0000 180</t>
  </si>
  <si>
    <t>ПРОЧИЕ БЕЗВОЗМЕЗДНЫЕ ПОСТУПЛЕНИЯ</t>
  </si>
  <si>
    <t>020 2 07 04000 04 0000 180</t>
  </si>
  <si>
    <t>Прочие безвозмездные поступления в бюджеты городских округов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</si>
  <si>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</si>
  <si>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</si>
  <si>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</si>
  <si>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>Справочно</t>
  </si>
  <si>
    <t>Итого (собственные средства+дотации)</t>
  </si>
  <si>
    <t>Субвенции</t>
  </si>
  <si>
    <t>Средства по взаимным расчетам</t>
  </si>
  <si>
    <t>Субсидии</t>
  </si>
  <si>
    <t>Прочие безвозмездные поступления</t>
  </si>
  <si>
    <t>Предпринимательская дестельность</t>
  </si>
  <si>
    <t>Всего доходов</t>
  </si>
  <si>
    <t xml:space="preserve">контрольная </t>
  </si>
  <si>
    <t>откл.</t>
  </si>
  <si>
    <t>Примечание</t>
  </si>
  <si>
    <t>Информация о фактических поступлениях от предпринимательской деятельности за 2004-2005 гг - данные УИБ (исх от 23.06.2006 №4)</t>
  </si>
  <si>
    <t>Информация о проектных поступлениях 2007 - согласованные с Департаментом финансов</t>
  </si>
  <si>
    <t>000 3 00 00000 00 0000 151</t>
  </si>
  <si>
    <t>БЕЗВОЗМЕЗДНЫЕ ПОСТУПЛЕНИЯ ОТ ПРЕДПРИНИМАТЕЛЬСКОЙ И ИНОЙ ПРИНОСЯЩЕЙ ДОХОД ДЕЯТЕЛЬНОСТИ</t>
  </si>
  <si>
    <t>2011 год проект</t>
  </si>
  <si>
    <t>Доходы бюджета города Покачи на 2009 год</t>
  </si>
  <si>
    <t>Налог на доходы физических лиц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</si>
  <si>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</si>
  <si>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государственых и муниципальных унитарных предприятий, в том числе казенных)</t>
  </si>
  <si>
    <t xml:space="preserve"> Субсидии муниципальным образованиям на комплектование книжных фондов библиотек муниципальных образований 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</si>
  <si>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</si>
  <si>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Субсидии местным бюджетам для частичного финансирования расходов на повышение заработной платы работникам бюджетной сферы и муниципальным служащим</t>
  </si>
  <si>
    <t>Подпрограмма "Развитие материально-технической базы учреждений культуры Ханты-Мансийского автономного округа - Югры"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</si>
  <si>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</si>
  <si>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Программа "Развитие материально-технической базы дошкольных образовательных учреждений в Ханты-Мансийском автономном округе-Югре на 2007-2010 годы" на 2008 год</t>
  </si>
  <si>
    <t xml:space="preserve"> -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</si>
  <si>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- на выплату денежных средств на содержание ребенка в семье опекуна, 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</si>
  <si>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 -на образование и организацию деятельности комиссий по делам несовершеннолетних и защите их прав</t>
  </si>
  <si>
    <t xml:space="preserve"> - на создание о обеспечение деятельности административных комиссий</t>
  </si>
  <si>
    <t>020 2 02 03024 04 0313 151</t>
  </si>
  <si>
    <t xml:space="preserve"> - на реализацию программы "Социально - экономическое развитие коренных малочисленных народов Севера Ханты - Мансийского автономного округа - Югры"</t>
  </si>
  <si>
    <t>020 2 02 03003 04 0379 151</t>
  </si>
  <si>
    <t>020 2 02 03003 04 0378 151</t>
  </si>
  <si>
    <t>020 2 02 02077 04 0335 151</t>
  </si>
  <si>
    <t>020 2 02 02077 04 0334 151</t>
  </si>
  <si>
    <t>020 2 02 02077 04 0331 151</t>
  </si>
  <si>
    <t>020 2 02 02077 04 0362 151</t>
  </si>
  <si>
    <t>Транспортный налог</t>
  </si>
  <si>
    <t>020 2 02 02999 04 0000 151</t>
  </si>
  <si>
    <t>2009 год  по решению Думы от 18.12.2009 №134</t>
  </si>
  <si>
    <t>Уточнение</t>
  </si>
  <si>
    <t>2009 год</t>
  </si>
  <si>
    <t>Рабочая таблица 1</t>
  </si>
  <si>
    <t xml:space="preserve"> -на выплату компенсации части родительской платы за содержание детей в  муниципальных образовательных учреждениях, реализующих основную общеобразовательную программу дошкольного образования</t>
  </si>
  <si>
    <t>020 2 02 03029 04 0379 151</t>
  </si>
  <si>
    <t>020 2 02 03029 04 0378 151</t>
  </si>
  <si>
    <t>020 2 02 03024 04 0000 151</t>
  </si>
  <si>
    <t xml:space="preserve"> - по информационному обеспечению общеобразовательных учреждений</t>
  </si>
  <si>
    <t>Прочие межбюджетные трансферты, передаваемые бюджетам городских округов</t>
  </si>
  <si>
    <t>020 2 02 04999 04 0000 151</t>
  </si>
  <si>
    <t xml:space="preserve">Приложение 1 </t>
  </si>
  <si>
    <t>от __________№______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</si>
</sst>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"/>
    <numFmt numFmtId="166" formatCode="000\.00\.00"/>
  </numFmts>
  <fonts count="45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1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i/>
      <sz val="10"/>
      <name val="Times New Roman"/>
      <family val="1"/>
    </font>
    <font>
      <b/>
      <i/>
      <sz val="11"/>
      <color indexed="62"/>
      <name val="Times New Roman"/>
      <family val="1"/>
    </font>
    <font>
      <strike/>
      <sz val="11"/>
      <name val="Times New Roman"/>
      <family val="1"/>
    </font>
    <font>
      <strike/>
      <sz val="10"/>
      <name val="Times New Roman"/>
      <family val="1"/>
    </font>
    <font>
      <b/>
      <sz val="11"/>
      <color indexed="56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b/>
      <sz val="11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right" vertical="top"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horizontal="right"/>
      <protection/>
    </xf>
    <xf numFmtId="0" fontId="20" fillId="0" borderId="0" xfId="0" applyFont="1" applyFill="1" applyAlignment="1">
      <alignment horizontal="right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top" wrapText="1"/>
      <protection/>
    </xf>
    <xf numFmtId="0" fontId="25" fillId="0" borderId="10" xfId="53" applyFont="1" applyFill="1" applyBorder="1" applyAlignment="1">
      <alignment horizontal="left" vertical="top"/>
      <protection/>
    </xf>
    <xf numFmtId="3" fontId="19" fillId="0" borderId="0" xfId="0" applyNumberFormat="1" applyFont="1" applyFill="1" applyAlignment="1">
      <alignment horizontal="center"/>
    </xf>
    <xf numFmtId="0" fontId="26" fillId="0" borderId="10" xfId="53" applyFont="1" applyFill="1" applyBorder="1" applyAlignment="1">
      <alignment vertical="top"/>
      <protection/>
    </xf>
    <xf numFmtId="0" fontId="19" fillId="0" borderId="10" xfId="0" applyFont="1" applyFill="1" applyBorder="1" applyAlignment="1">
      <alignment horizontal="center"/>
    </xf>
    <xf numFmtId="0" fontId="27" fillId="0" borderId="10" xfId="53" applyFont="1" applyFill="1" applyBorder="1" applyAlignment="1">
      <alignment horizontal="left" vertical="top"/>
      <protection/>
    </xf>
    <xf numFmtId="0" fontId="28" fillId="0" borderId="0" xfId="0" applyFont="1" applyFill="1" applyAlignment="1">
      <alignment horizontal="center"/>
    </xf>
    <xf numFmtId="0" fontId="27" fillId="0" borderId="12" xfId="53" applyFont="1" applyFill="1" applyBorder="1" applyAlignment="1">
      <alignment horizontal="left" vertical="top"/>
      <protection/>
    </xf>
    <xf numFmtId="0" fontId="29" fillId="0" borderId="10" xfId="53" applyFont="1" applyFill="1" applyBorder="1" applyAlignment="1">
      <alignment horizontal="left" vertical="top" wrapText="1"/>
      <protection/>
    </xf>
    <xf numFmtId="0" fontId="29" fillId="0" borderId="10" xfId="53" applyFont="1" applyFill="1" applyBorder="1" applyAlignment="1">
      <alignment horizontal="left" vertical="top"/>
      <protection/>
    </xf>
    <xf numFmtId="0" fontId="30" fillId="0" borderId="10" xfId="53" applyFont="1" applyFill="1" applyBorder="1" applyAlignment="1">
      <alignment horizontal="left" vertical="top" wrapText="1"/>
      <protection/>
    </xf>
    <xf numFmtId="0" fontId="27" fillId="0" borderId="10" xfId="53" applyFont="1" applyFill="1" applyBorder="1" applyAlignment="1">
      <alignment horizontal="left" vertical="top" wrapText="1"/>
      <protection/>
    </xf>
    <xf numFmtId="0" fontId="27" fillId="0" borderId="10" xfId="53" applyFont="1" applyFill="1" applyBorder="1" applyAlignment="1">
      <alignment horizontal="left" vertical="center"/>
      <protection/>
    </xf>
    <xf numFmtId="0" fontId="29" fillId="0" borderId="10" xfId="53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center" vertical="top"/>
    </xf>
    <xf numFmtId="0" fontId="33" fillId="0" borderId="10" xfId="53" applyFont="1" applyFill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center"/>
      <protection/>
    </xf>
    <xf numFmtId="0" fontId="26" fillId="0" borderId="0" xfId="53" applyFont="1" applyFill="1" applyBorder="1" applyAlignment="1">
      <alignment horizontal="left" vertical="top"/>
      <protection/>
    </xf>
    <xf numFmtId="0" fontId="26" fillId="0" borderId="0" xfId="53" applyFont="1" applyFill="1" applyBorder="1" applyAlignment="1">
      <alignment horizontal="right" vertical="top" wrapText="1"/>
      <protection/>
    </xf>
    <xf numFmtId="3" fontId="27" fillId="0" borderId="0" xfId="0" applyNumberFormat="1" applyFont="1" applyFill="1" applyAlignment="1">
      <alignment horizontal="center"/>
    </xf>
    <xf numFmtId="0" fontId="35" fillId="0" borderId="10" xfId="53" applyFont="1" applyFill="1" applyBorder="1" applyAlignment="1">
      <alignment horizontal="left" vertical="top"/>
      <protection/>
    </xf>
    <xf numFmtId="0" fontId="19" fillId="0" borderId="10" xfId="53" applyFont="1" applyFill="1" applyBorder="1" applyAlignment="1">
      <alignment horizontal="left" vertical="top"/>
      <protection/>
    </xf>
    <xf numFmtId="0" fontId="26" fillId="0" borderId="10" xfId="53" applyFont="1" applyFill="1" applyBorder="1" applyAlignment="1">
      <alignment horizontal="left" vertical="top"/>
      <protection/>
    </xf>
    <xf numFmtId="3" fontId="25" fillId="0" borderId="10" xfId="53" applyNumberFormat="1" applyFont="1" applyFill="1" applyBorder="1" applyAlignment="1">
      <alignment horizontal="left" vertical="top" wrapText="1"/>
      <protection/>
    </xf>
    <xf numFmtId="3" fontId="19" fillId="0" borderId="10" xfId="53" applyNumberFormat="1" applyFont="1" applyFill="1" applyBorder="1" applyAlignment="1">
      <alignment horizontal="left" vertical="top" wrapText="1"/>
      <protection/>
    </xf>
    <xf numFmtId="0" fontId="37" fillId="0" borderId="10" xfId="53" applyFont="1" applyFill="1" applyBorder="1" applyAlignment="1">
      <alignment horizontal="left" vertical="top" wrapText="1"/>
      <protection/>
    </xf>
    <xf numFmtId="0" fontId="3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10" xfId="53" applyNumberFormat="1" applyFont="1" applyFill="1" applyBorder="1" applyAlignment="1">
      <alignment horizontal="left" vertical="top" wrapText="1"/>
      <protection/>
    </xf>
    <xf numFmtId="3" fontId="37" fillId="0" borderId="10" xfId="53" applyNumberFormat="1" applyFont="1" applyFill="1" applyBorder="1" applyAlignment="1">
      <alignment horizontal="left" vertical="top" wrapText="1"/>
      <protection/>
    </xf>
    <xf numFmtId="3" fontId="35" fillId="0" borderId="10" xfId="53" applyNumberFormat="1" applyFont="1" applyFill="1" applyBorder="1" applyAlignment="1">
      <alignment horizontal="left" vertical="top" wrapText="1"/>
      <protection/>
    </xf>
    <xf numFmtId="3" fontId="38" fillId="0" borderId="10" xfId="53" applyNumberFormat="1" applyFont="1" applyFill="1" applyBorder="1" applyAlignment="1">
      <alignment horizontal="left" vertical="center" wrapText="1"/>
      <protection/>
    </xf>
    <xf numFmtId="3" fontId="26" fillId="0" borderId="10" xfId="53" applyNumberFormat="1" applyFont="1" applyFill="1" applyBorder="1" applyAlignment="1">
      <alignment horizontal="left" vertical="center"/>
      <protection/>
    </xf>
    <xf numFmtId="3" fontId="39" fillId="0" borderId="10" xfId="53" applyNumberFormat="1" applyFont="1" applyFill="1" applyBorder="1" applyAlignment="1">
      <alignment horizontal="center" vertical="center" wrapText="1"/>
      <protection/>
    </xf>
    <xf numFmtId="2" fontId="27" fillId="0" borderId="0" xfId="0" applyNumberFormat="1" applyFont="1" applyFill="1" applyAlignment="1">
      <alignment horizontal="center" vertical="top"/>
    </xf>
    <xf numFmtId="2" fontId="27" fillId="0" borderId="0" xfId="0" applyNumberFormat="1" applyFont="1" applyFill="1" applyAlignment="1">
      <alignment horizontal="left" vertical="top"/>
    </xf>
    <xf numFmtId="2" fontId="19" fillId="0" borderId="0" xfId="0" applyNumberFormat="1" applyFont="1" applyFill="1" applyAlignment="1">
      <alignment horizontal="center" vertical="top"/>
    </xf>
    <xf numFmtId="0" fontId="27" fillId="0" borderId="10" xfId="53" applyFont="1" applyFill="1" applyBorder="1" applyAlignment="1">
      <alignment horizontal="right" vertical="top"/>
      <protection/>
    </xf>
    <xf numFmtId="0" fontId="34" fillId="0" borderId="10" xfId="53" applyFont="1" applyFill="1" applyBorder="1" applyAlignment="1">
      <alignment horizontal="center" vertical="top" wrapText="1"/>
      <protection/>
    </xf>
    <xf numFmtId="3" fontId="27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4" fillId="0" borderId="11" xfId="53" applyFont="1" applyFill="1" applyBorder="1" applyAlignment="1">
      <alignment horizontal="center" vertical="center" wrapText="1"/>
      <protection/>
    </xf>
    <xf numFmtId="0" fontId="23" fillId="0" borderId="11" xfId="53" applyFont="1" applyFill="1" applyBorder="1" applyAlignment="1">
      <alignment horizontal="center" vertical="top" wrapText="1"/>
      <protection/>
    </xf>
    <xf numFmtId="0" fontId="25" fillId="0" borderId="11" xfId="53" applyFont="1" applyFill="1" applyBorder="1" applyAlignment="1">
      <alignment horizontal="left" vertical="top" wrapText="1"/>
      <protection/>
    </xf>
    <xf numFmtId="1" fontId="27" fillId="0" borderId="14" xfId="53" applyNumberFormat="1" applyFont="1" applyFill="1" applyBorder="1" applyAlignment="1">
      <alignment horizontal="left" vertical="top" wrapText="1"/>
      <protection/>
    </xf>
    <xf numFmtId="1" fontId="29" fillId="0" borderId="11" xfId="53" applyNumberFormat="1" applyFont="1" applyFill="1" applyBorder="1" applyAlignment="1">
      <alignment horizontal="left" vertical="top" wrapText="1" indent="1"/>
      <protection/>
    </xf>
    <xf numFmtId="1" fontId="27" fillId="0" borderId="11" xfId="53" applyNumberFormat="1" applyFont="1" applyFill="1" applyBorder="1" applyAlignment="1">
      <alignment horizontal="left" vertical="top" wrapText="1"/>
      <protection/>
    </xf>
    <xf numFmtId="1" fontId="27" fillId="0" borderId="15" xfId="53" applyNumberFormat="1" applyFont="1" applyFill="1" applyBorder="1" applyAlignment="1">
      <alignment horizontal="left" vertical="top" wrapText="1"/>
      <protection/>
    </xf>
    <xf numFmtId="0" fontId="27" fillId="0" borderId="11" xfId="53" applyFont="1" applyFill="1" applyBorder="1" applyAlignment="1">
      <alignment horizontal="left" vertical="top" wrapText="1"/>
      <protection/>
    </xf>
    <xf numFmtId="0" fontId="27" fillId="0" borderId="11" xfId="53" applyFont="1" applyFill="1" applyBorder="1" applyAlignment="1">
      <alignment horizontal="left" vertical="center" wrapText="1"/>
      <protection/>
    </xf>
    <xf numFmtId="1" fontId="29" fillId="0" borderId="11" xfId="53" applyNumberFormat="1" applyFont="1" applyFill="1" applyBorder="1" applyAlignment="1">
      <alignment horizontal="left" vertical="center" wrapText="1"/>
      <protection/>
    </xf>
    <xf numFmtId="0" fontId="32" fillId="0" borderId="11" xfId="53" applyFont="1" applyFill="1" applyBorder="1" applyAlignment="1">
      <alignment horizontal="left" vertical="top" wrapText="1"/>
      <protection/>
    </xf>
    <xf numFmtId="0" fontId="29" fillId="0" borderId="11" xfId="53" applyFont="1" applyFill="1" applyBorder="1" applyAlignment="1">
      <alignment horizontal="left" vertical="top" wrapText="1"/>
      <protection/>
    </xf>
    <xf numFmtId="0" fontId="34" fillId="0" borderId="11" xfId="53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left" vertical="top" wrapText="1"/>
      <protection/>
    </xf>
    <xf numFmtId="0" fontId="26" fillId="0" borderId="11" xfId="53" applyFont="1" applyFill="1" applyBorder="1" applyAlignment="1">
      <alignment horizontal="left" vertical="top"/>
      <protection/>
    </xf>
    <xf numFmtId="0" fontId="36" fillId="0" borderId="11" xfId="53" applyFont="1" applyFill="1" applyBorder="1" applyAlignment="1">
      <alignment horizontal="left" vertical="top"/>
      <protection/>
    </xf>
    <xf numFmtId="3" fontId="25" fillId="0" borderId="11" xfId="53" applyNumberFormat="1" applyFont="1" applyFill="1" applyBorder="1" applyAlignment="1">
      <alignment horizontal="left" vertical="top" wrapText="1"/>
      <protection/>
    </xf>
    <xf numFmtId="3" fontId="39" fillId="0" borderId="11" xfId="53" applyNumberFormat="1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1" fontId="20" fillId="0" borderId="16" xfId="0" applyNumberFormat="1" applyFont="1" applyFill="1" applyBorder="1" applyAlignment="1">
      <alignment horizontal="center" vertical="center"/>
    </xf>
    <xf numFmtId="3" fontId="25" fillId="0" borderId="16" xfId="53" applyNumberFormat="1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right" vertical="center"/>
    </xf>
    <xf numFmtId="3" fontId="27" fillId="0" borderId="16" xfId="0" applyNumberFormat="1" applyFont="1" applyFill="1" applyBorder="1" applyAlignment="1">
      <alignment horizontal="right" vertical="center"/>
    </xf>
    <xf numFmtId="3" fontId="31" fillId="0" borderId="16" xfId="0" applyNumberFormat="1" applyFont="1" applyFill="1" applyBorder="1" applyAlignment="1">
      <alignment horizontal="center" vertical="center"/>
    </xf>
    <xf numFmtId="3" fontId="31" fillId="0" borderId="16" xfId="0" applyNumberFormat="1" applyFont="1" applyFill="1" applyBorder="1" applyAlignment="1">
      <alignment horizontal="right" vertical="center"/>
    </xf>
    <xf numFmtId="3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right" vertical="center"/>
    </xf>
    <xf numFmtId="164" fontId="36" fillId="0" borderId="16" xfId="53" applyNumberFormat="1" applyFont="1" applyFill="1" applyBorder="1" applyAlignment="1">
      <alignment horizontal="right" vertical="center"/>
      <protection/>
    </xf>
    <xf numFmtId="3" fontId="36" fillId="0" borderId="16" xfId="53" applyNumberFormat="1" applyFont="1" applyFill="1" applyBorder="1" applyAlignment="1">
      <alignment horizontal="right" vertical="center"/>
      <protection/>
    </xf>
    <xf numFmtId="3" fontId="25" fillId="0" borderId="16" xfId="53" applyNumberFormat="1" applyFont="1" applyFill="1" applyBorder="1" applyAlignment="1">
      <alignment horizontal="right" vertical="center" wrapText="1"/>
      <protection/>
    </xf>
    <xf numFmtId="164" fontId="39" fillId="0" borderId="16" xfId="53" applyNumberFormat="1" applyFont="1" applyFill="1" applyBorder="1" applyAlignment="1" applyProtection="1">
      <alignment horizontal="right" vertical="center" wrapText="1"/>
      <protection/>
    </xf>
    <xf numFmtId="3" fontId="39" fillId="0" borderId="16" xfId="53" applyNumberFormat="1" applyFont="1" applyFill="1" applyBorder="1" applyAlignment="1" applyProtection="1">
      <alignment horizontal="right" vertical="center" wrapText="1"/>
      <protection/>
    </xf>
    <xf numFmtId="164" fontId="36" fillId="0" borderId="16" xfId="53" applyNumberFormat="1" applyFont="1" applyFill="1" applyBorder="1" applyAlignment="1">
      <alignment horizontal="right" vertical="center" wrapText="1"/>
      <protection/>
    </xf>
    <xf numFmtId="166" fontId="41" fillId="0" borderId="0" xfId="52" applyNumberFormat="1" applyFont="1" applyFill="1" applyBorder="1" applyAlignment="1" applyProtection="1">
      <alignment horizontal="left" wrapText="1"/>
      <protection hidden="1"/>
    </xf>
    <xf numFmtId="0" fontId="27" fillId="0" borderId="16" xfId="53" applyFont="1" applyFill="1" applyBorder="1" applyAlignment="1">
      <alignment horizontal="left" vertical="top" wrapText="1"/>
      <protection/>
    </xf>
    <xf numFmtId="0" fontId="13" fillId="0" borderId="16" xfId="53" applyFont="1" applyFill="1" applyBorder="1" applyAlignment="1">
      <alignment horizontal="left" vertical="top"/>
      <protection/>
    </xf>
    <xf numFmtId="164" fontId="19" fillId="0" borderId="16" xfId="0" applyNumberFormat="1" applyFont="1" applyFill="1" applyBorder="1" applyAlignment="1">
      <alignment horizontal="center"/>
    </xf>
    <xf numFmtId="164" fontId="27" fillId="0" borderId="16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Alignment="1">
      <alignment horizontal="center"/>
    </xf>
    <xf numFmtId="0" fontId="44" fillId="0" borderId="10" xfId="53" applyFont="1" applyFill="1" applyBorder="1" applyAlignment="1">
      <alignment vertical="top"/>
      <protection/>
    </xf>
    <xf numFmtId="0" fontId="44" fillId="0" borderId="11" xfId="53" applyFont="1" applyFill="1" applyBorder="1" applyAlignment="1">
      <alignment horizontal="left" vertical="top"/>
      <protection/>
    </xf>
    <xf numFmtId="3" fontId="44" fillId="0" borderId="16" xfId="53" applyNumberFormat="1" applyFont="1" applyFill="1" applyBorder="1" applyAlignment="1" applyProtection="1">
      <alignment horizontal="right" vertical="center"/>
      <protection locked="0"/>
    </xf>
    <xf numFmtId="164" fontId="44" fillId="0" borderId="16" xfId="53" applyNumberFormat="1" applyFont="1" applyFill="1" applyBorder="1" applyAlignment="1" applyProtection="1">
      <alignment horizontal="right" vertical="center"/>
      <protection locked="0"/>
    </xf>
    <xf numFmtId="0" fontId="44" fillId="0" borderId="11" xfId="53" applyFont="1" applyFill="1" applyBorder="1" applyAlignment="1">
      <alignment horizontal="left" vertical="top" wrapText="1"/>
      <protection/>
    </xf>
    <xf numFmtId="0" fontId="44" fillId="0" borderId="10" xfId="53" applyFont="1" applyFill="1" applyBorder="1" applyAlignment="1">
      <alignment horizontal="left" vertical="center" wrapText="1"/>
      <protection/>
    </xf>
    <xf numFmtId="0" fontId="44" fillId="0" borderId="11" xfId="53" applyFont="1" applyFill="1" applyBorder="1" applyAlignment="1">
      <alignment horizontal="left" vertical="center" wrapText="1"/>
      <protection/>
    </xf>
    <xf numFmtId="3" fontId="44" fillId="0" borderId="16" xfId="0" applyNumberFormat="1" applyFont="1" applyFill="1" applyBorder="1" applyAlignment="1">
      <alignment horizontal="right" vertical="center"/>
    </xf>
    <xf numFmtId="0" fontId="44" fillId="0" borderId="10" xfId="53" applyFont="1" applyFill="1" applyBorder="1" applyAlignment="1">
      <alignment horizontal="left" vertical="top"/>
      <protection/>
    </xf>
    <xf numFmtId="3" fontId="44" fillId="0" borderId="11" xfId="53" applyNumberFormat="1" applyFont="1" applyFill="1" applyBorder="1" applyAlignment="1">
      <alignment horizontal="left" vertical="top" wrapText="1"/>
      <protection/>
    </xf>
    <xf numFmtId="164" fontId="44" fillId="0" borderId="16" xfId="53" applyNumberFormat="1" applyFont="1" applyFill="1" applyBorder="1" applyAlignment="1">
      <alignment horizontal="right" vertical="center" wrapText="1"/>
      <protection/>
    </xf>
    <xf numFmtId="164" fontId="44" fillId="0" borderId="16" xfId="53" applyNumberFormat="1" applyFont="1" applyFill="1" applyBorder="1" applyAlignment="1">
      <alignment horizontal="center" vertical="center" wrapText="1"/>
      <protection/>
    </xf>
    <xf numFmtId="3" fontId="44" fillId="0" borderId="16" xfId="53" applyNumberFormat="1" applyFont="1" applyFill="1" applyBorder="1" applyAlignment="1">
      <alignment horizontal="right" vertical="center" wrapText="1"/>
      <protection/>
    </xf>
    <xf numFmtId="3" fontId="26" fillId="0" borderId="11" xfId="53" applyNumberFormat="1" applyFont="1" applyFill="1" applyBorder="1" applyAlignment="1">
      <alignment horizontal="center" vertical="center" wrapText="1"/>
      <protection/>
    </xf>
    <xf numFmtId="164" fontId="26" fillId="0" borderId="16" xfId="53" applyNumberFormat="1" applyFont="1" applyFill="1" applyBorder="1" applyAlignment="1" applyProtection="1">
      <alignment horizontal="right" vertical="center" wrapText="1"/>
      <protection/>
    </xf>
    <xf numFmtId="3" fontId="26" fillId="0" borderId="16" xfId="53" applyNumberFormat="1" applyFont="1" applyFill="1" applyBorder="1" applyAlignment="1" applyProtection="1">
      <alignment horizontal="right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3" fillId="0" borderId="11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43" fillId="0" borderId="16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1" fillId="0" borderId="0" xfId="5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Январ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tabSelected="1" zoomScalePageLayoutView="0" workbookViewId="0" topLeftCell="A1">
      <pane xSplit="2" ySplit="9" topLeftCell="G21" activePane="bottomRight" state="frozen"/>
      <selection pane="topLeft" activeCell="A1" sqref="A1"/>
      <selection pane="topRight" activeCell="AY1" sqref="AY1"/>
      <selection pane="bottomLeft" activeCell="A213" sqref="A213"/>
      <selection pane="bottomRight" activeCell="B4" sqref="B4"/>
    </sheetView>
  </sheetViews>
  <sheetFormatPr defaultColWidth="9.140625" defaultRowHeight="12.75" outlineLevelRow="4" outlineLevelCol="1"/>
  <cols>
    <col min="1" max="1" width="28.28125" style="1" customWidth="1"/>
    <col min="2" max="2" width="44.8515625" style="2" customWidth="1" outlineLevel="1"/>
    <col min="3" max="3" width="15.7109375" style="1" hidden="1" customWidth="1"/>
    <col min="4" max="5" width="10.7109375" style="1" hidden="1" customWidth="1" outlineLevel="1"/>
    <col min="6" max="6" width="13.7109375" style="1" hidden="1" customWidth="1" collapsed="1"/>
    <col min="7" max="7" width="13.7109375" style="1" customWidth="1" collapsed="1"/>
    <col min="8" max="8" width="9.28125" style="1" bestFit="1" customWidth="1"/>
    <col min="9" max="16384" width="9.140625" style="1" customWidth="1"/>
  </cols>
  <sheetData>
    <row r="1" spans="3:7" ht="12.75">
      <c r="C1" s="5"/>
      <c r="G1" s="4" t="s">
        <v>367</v>
      </c>
    </row>
    <row r="2" spans="3:7" ht="17.25" customHeight="1">
      <c r="C2" s="6"/>
      <c r="G2" s="4" t="s">
        <v>0</v>
      </c>
    </row>
    <row r="3" spans="3:7" ht="15" customHeight="1" outlineLevel="1">
      <c r="C3" s="4"/>
      <c r="G3" s="4" t="s">
        <v>368</v>
      </c>
    </row>
    <row r="4" ht="15" customHeight="1" outlineLevel="1">
      <c r="C4" s="4"/>
    </row>
    <row r="5" spans="1:7" ht="18" customHeight="1">
      <c r="A5" s="121" t="s">
        <v>332</v>
      </c>
      <c r="B5" s="121"/>
      <c r="C5" s="121"/>
      <c r="D5" s="121"/>
      <c r="E5" s="121"/>
      <c r="F5" s="121"/>
      <c r="G5" s="121"/>
    </row>
    <row r="6" spans="1:3" ht="16.5" customHeight="1">
      <c r="A6" s="7"/>
      <c r="B6" s="8"/>
      <c r="C6" s="9" t="s">
        <v>1</v>
      </c>
    </row>
    <row r="7" spans="1:7" s="12" customFormat="1" ht="42.75" customHeight="1">
      <c r="A7" s="116" t="s">
        <v>2</v>
      </c>
      <c r="B7" s="117" t="s">
        <v>3</v>
      </c>
      <c r="C7" s="118" t="s">
        <v>356</v>
      </c>
      <c r="D7" s="118" t="s">
        <v>4</v>
      </c>
      <c r="E7" s="118" t="s">
        <v>331</v>
      </c>
      <c r="F7" s="118" t="s">
        <v>357</v>
      </c>
      <c r="G7" s="119" t="s">
        <v>358</v>
      </c>
    </row>
    <row r="8" spans="1:7" s="12" customFormat="1" ht="12.75" customHeight="1" hidden="1">
      <c r="A8" s="13"/>
      <c r="B8" s="58"/>
      <c r="C8" s="77"/>
      <c r="D8" s="77" t="s">
        <v>5</v>
      </c>
      <c r="E8" s="77" t="s">
        <v>6</v>
      </c>
      <c r="F8" s="77"/>
      <c r="G8" s="77"/>
    </row>
    <row r="9" spans="1:7" ht="12.75">
      <c r="A9" s="14">
        <v>1</v>
      </c>
      <c r="B9" s="59">
        <v>2</v>
      </c>
      <c r="C9" s="78">
        <v>3</v>
      </c>
      <c r="D9" s="78">
        <v>4</v>
      </c>
      <c r="E9" s="78">
        <v>5</v>
      </c>
      <c r="F9" s="78"/>
      <c r="G9" s="78"/>
    </row>
    <row r="10" spans="1:9" ht="18" customHeight="1">
      <c r="A10" s="100" t="s">
        <v>7</v>
      </c>
      <c r="B10" s="101" t="s">
        <v>8</v>
      </c>
      <c r="C10" s="102">
        <f>C11+C21+C26+C35+C53+C68+C73+C81+C87+C113+C119+C45</f>
        <v>425124</v>
      </c>
      <c r="D10" s="102">
        <f>D11+D21+D26+D35+D53+D68+D73+D81+D87+D113+D119+D45</f>
        <v>0</v>
      </c>
      <c r="E10" s="102">
        <f>E11+E21+E26+E35+E53+E68+E73+E81+E87+E113+E119+E45</f>
        <v>0</v>
      </c>
      <c r="F10" s="102">
        <f>F11+F21+F26+F35+F53+F68+F73+F81+F87+F113+F119+F45</f>
        <v>9809</v>
      </c>
      <c r="G10" s="103">
        <f>C10+F10</f>
        <v>434933</v>
      </c>
      <c r="I10" s="16"/>
    </row>
    <row r="11" spans="1:7" ht="18.75" customHeight="1" outlineLevel="1">
      <c r="A11" s="100" t="s">
        <v>9</v>
      </c>
      <c r="B11" s="104" t="s">
        <v>10</v>
      </c>
      <c r="C11" s="102">
        <f>C13</f>
        <v>338348</v>
      </c>
      <c r="D11" s="102">
        <f>D13</f>
        <v>0</v>
      </c>
      <c r="E11" s="102">
        <f>E13</f>
        <v>0</v>
      </c>
      <c r="F11" s="102">
        <f>F13</f>
        <v>0</v>
      </c>
      <c r="G11" s="102">
        <f aca="true" t="shared" si="0" ref="G11:G74">C11+F11</f>
        <v>338348</v>
      </c>
    </row>
    <row r="12" spans="1:7" ht="12.75" customHeight="1" hidden="1" outlineLevel="1">
      <c r="A12" s="17" t="s">
        <v>11</v>
      </c>
      <c r="B12" s="60" t="s">
        <v>12</v>
      </c>
      <c r="C12" s="80"/>
      <c r="D12" s="80"/>
      <c r="E12" s="80"/>
      <c r="F12" s="80"/>
      <c r="G12" s="80">
        <f t="shared" si="0"/>
        <v>0</v>
      </c>
    </row>
    <row r="13" spans="1:7" ht="15" outlineLevel="2">
      <c r="A13" s="25" t="s">
        <v>13</v>
      </c>
      <c r="B13" s="65" t="s">
        <v>333</v>
      </c>
      <c r="C13" s="81">
        <f>C14+C15+C18+C19+C20</f>
        <v>338348</v>
      </c>
      <c r="D13" s="81">
        <f>D14+D15+D18+D19+D20</f>
        <v>0</v>
      </c>
      <c r="E13" s="81">
        <f>E14+E15+E18+E19+E20</f>
        <v>0</v>
      </c>
      <c r="F13" s="81">
        <f>F14+F15+F18+F19+F20</f>
        <v>0</v>
      </c>
      <c r="G13" s="81">
        <f t="shared" si="0"/>
        <v>338348</v>
      </c>
    </row>
    <row r="14" spans="1:7" s="20" customFormat="1" ht="48.75" customHeight="1" hidden="1" outlineLevel="3">
      <c r="A14" s="19" t="s">
        <v>14</v>
      </c>
      <c r="B14" s="61" t="s">
        <v>15</v>
      </c>
      <c r="C14" s="81">
        <v>1247</v>
      </c>
      <c r="D14" s="81"/>
      <c r="E14" s="81"/>
      <c r="F14" s="81"/>
      <c r="G14" s="81">
        <f t="shared" si="0"/>
        <v>1247</v>
      </c>
    </row>
    <row r="15" spans="1:7" s="20" customFormat="1" ht="60" hidden="1" outlineLevel="3">
      <c r="A15" s="21" t="s">
        <v>16</v>
      </c>
      <c r="B15" s="61" t="s">
        <v>17</v>
      </c>
      <c r="C15" s="81">
        <f>C16+C17</f>
        <v>337018</v>
      </c>
      <c r="D15" s="81"/>
      <c r="E15" s="81"/>
      <c r="F15" s="81">
        <f>F16+F17</f>
        <v>0</v>
      </c>
      <c r="G15" s="81">
        <f t="shared" si="0"/>
        <v>337018</v>
      </c>
    </row>
    <row r="16" spans="1:7" ht="120" hidden="1" outlineLevel="4">
      <c r="A16" s="22" t="s">
        <v>18</v>
      </c>
      <c r="B16" s="62" t="s">
        <v>19</v>
      </c>
      <c r="C16" s="82">
        <v>336470</v>
      </c>
      <c r="D16" s="82"/>
      <c r="E16" s="82"/>
      <c r="F16" s="82"/>
      <c r="G16" s="82">
        <f t="shared" si="0"/>
        <v>336470</v>
      </c>
    </row>
    <row r="17" spans="1:7" ht="135" hidden="1" outlineLevel="4">
      <c r="A17" s="23" t="s">
        <v>20</v>
      </c>
      <c r="B17" s="62" t="s">
        <v>21</v>
      </c>
      <c r="C17" s="82">
        <v>548</v>
      </c>
      <c r="D17" s="82"/>
      <c r="E17" s="82"/>
      <c r="F17" s="82"/>
      <c r="G17" s="82">
        <f t="shared" si="0"/>
        <v>548</v>
      </c>
    </row>
    <row r="18" spans="1:7" ht="45" hidden="1" outlineLevel="3" collapsed="1">
      <c r="A18" s="19" t="s">
        <v>22</v>
      </c>
      <c r="B18" s="63" t="s">
        <v>23</v>
      </c>
      <c r="C18" s="81">
        <v>0</v>
      </c>
      <c r="D18" s="81"/>
      <c r="E18" s="81"/>
      <c r="F18" s="81">
        <v>0</v>
      </c>
      <c r="G18" s="81">
        <f t="shared" si="0"/>
        <v>0</v>
      </c>
    </row>
    <row r="19" spans="1:7" ht="90" hidden="1" outlineLevel="3">
      <c r="A19" s="24" t="s">
        <v>24</v>
      </c>
      <c r="B19" s="64" t="s">
        <v>25</v>
      </c>
      <c r="C19" s="81">
        <v>83</v>
      </c>
      <c r="D19" s="81"/>
      <c r="E19" s="81"/>
      <c r="F19" s="81"/>
      <c r="G19" s="81">
        <f t="shared" si="0"/>
        <v>83</v>
      </c>
    </row>
    <row r="20" spans="1:7" ht="45" hidden="1" outlineLevel="3">
      <c r="A20" s="24" t="s">
        <v>26</v>
      </c>
      <c r="B20" s="63" t="s">
        <v>27</v>
      </c>
      <c r="C20" s="81">
        <v>0</v>
      </c>
      <c r="D20" s="81">
        <v>0</v>
      </c>
      <c r="E20" s="81">
        <v>0</v>
      </c>
      <c r="F20" s="81">
        <v>0</v>
      </c>
      <c r="G20" s="81">
        <f t="shared" si="0"/>
        <v>0</v>
      </c>
    </row>
    <row r="21" spans="1:7" s="12" customFormat="1" ht="14.25" outlineLevel="1" collapsed="1">
      <c r="A21" s="105" t="s">
        <v>28</v>
      </c>
      <c r="B21" s="106" t="s">
        <v>29</v>
      </c>
      <c r="C21" s="107">
        <f>C22+C25</f>
        <v>27219</v>
      </c>
      <c r="D21" s="107">
        <f>D22+D25</f>
        <v>0</v>
      </c>
      <c r="E21" s="107">
        <f>E22+E25</f>
        <v>0</v>
      </c>
      <c r="F21" s="107">
        <f>F22+F25</f>
        <v>-4851</v>
      </c>
      <c r="G21" s="107">
        <f t="shared" si="0"/>
        <v>22368</v>
      </c>
    </row>
    <row r="22" spans="1:7" ht="47.25" customHeight="1" outlineLevel="2">
      <c r="A22" s="25" t="s">
        <v>30</v>
      </c>
      <c r="B22" s="65" t="s">
        <v>31</v>
      </c>
      <c r="C22" s="81">
        <f>C23+C24</f>
        <v>14523</v>
      </c>
      <c r="D22" s="81">
        <f>D23+D24</f>
        <v>0</v>
      </c>
      <c r="E22" s="81">
        <f>E23+E24</f>
        <v>0</v>
      </c>
      <c r="F22" s="81">
        <f>F23+F24</f>
        <v>-4851</v>
      </c>
      <c r="G22" s="81">
        <f t="shared" si="0"/>
        <v>9672</v>
      </c>
    </row>
    <row r="23" spans="1:7" ht="33" customHeight="1" hidden="1" outlineLevel="3">
      <c r="A23" s="22" t="s">
        <v>32</v>
      </c>
      <c r="B23" s="62" t="s">
        <v>33</v>
      </c>
      <c r="C23" s="82">
        <v>3545</v>
      </c>
      <c r="D23" s="82"/>
      <c r="E23" s="82"/>
      <c r="F23" s="82"/>
      <c r="G23" s="82">
        <f t="shared" si="0"/>
        <v>3545</v>
      </c>
    </row>
    <row r="24" spans="1:7" ht="33.75" customHeight="1" hidden="1" outlineLevel="3">
      <c r="A24" s="22" t="s">
        <v>34</v>
      </c>
      <c r="B24" s="62" t="s">
        <v>35</v>
      </c>
      <c r="C24" s="82">
        <v>10978</v>
      </c>
      <c r="D24" s="82"/>
      <c r="E24" s="82"/>
      <c r="F24" s="82">
        <v>-4851</v>
      </c>
      <c r="G24" s="82">
        <f t="shared" si="0"/>
        <v>6127</v>
      </c>
    </row>
    <row r="25" spans="1:7" ht="33.75" customHeight="1" outlineLevel="2" collapsed="1">
      <c r="A25" s="25" t="s">
        <v>36</v>
      </c>
      <c r="B25" s="65" t="s">
        <v>37</v>
      </c>
      <c r="C25" s="81">
        <v>12696</v>
      </c>
      <c r="D25" s="81"/>
      <c r="E25" s="81"/>
      <c r="F25" s="81"/>
      <c r="G25" s="81">
        <f t="shared" si="0"/>
        <v>12696</v>
      </c>
    </row>
    <row r="26" spans="1:7" s="12" customFormat="1" ht="19.5" customHeight="1" outlineLevel="1">
      <c r="A26" s="105" t="s">
        <v>38</v>
      </c>
      <c r="B26" s="106" t="s">
        <v>39</v>
      </c>
      <c r="C26" s="102">
        <f>C27+C28+C31</f>
        <v>24929</v>
      </c>
      <c r="D26" s="102">
        <f>D27+D28+D31</f>
        <v>0</v>
      </c>
      <c r="E26" s="102">
        <f>E27+E28+E31</f>
        <v>0</v>
      </c>
      <c r="F26" s="102">
        <f>F27+F28+F31</f>
        <v>0</v>
      </c>
      <c r="G26" s="102">
        <f t="shared" si="0"/>
        <v>24929</v>
      </c>
    </row>
    <row r="27" spans="1:7" s="12" customFormat="1" ht="33" customHeight="1" outlineLevel="2">
      <c r="A27" s="26" t="s">
        <v>40</v>
      </c>
      <c r="B27" s="66" t="s">
        <v>41</v>
      </c>
      <c r="C27" s="81">
        <v>396</v>
      </c>
      <c r="D27" s="81"/>
      <c r="E27" s="81"/>
      <c r="F27" s="81"/>
      <c r="G27" s="81">
        <f t="shared" si="0"/>
        <v>396</v>
      </c>
    </row>
    <row r="28" spans="1:7" s="12" customFormat="1" ht="18.75" customHeight="1" outlineLevel="2">
      <c r="A28" s="26" t="s">
        <v>42</v>
      </c>
      <c r="B28" s="66" t="s">
        <v>354</v>
      </c>
      <c r="C28" s="81">
        <f>C29+C30</f>
        <v>14695</v>
      </c>
      <c r="D28" s="81">
        <f>D29+D30</f>
        <v>0</v>
      </c>
      <c r="E28" s="81">
        <f>E29+E30</f>
        <v>0</v>
      </c>
      <c r="F28" s="81">
        <f>F29+F30</f>
        <v>0</v>
      </c>
      <c r="G28" s="81">
        <f t="shared" si="0"/>
        <v>14695</v>
      </c>
    </row>
    <row r="29" spans="1:7" s="12" customFormat="1" ht="18" customHeight="1" hidden="1" outlineLevel="3">
      <c r="A29" s="27" t="s">
        <v>43</v>
      </c>
      <c r="B29" s="67" t="s">
        <v>44</v>
      </c>
      <c r="C29" s="82">
        <v>9780</v>
      </c>
      <c r="D29" s="82"/>
      <c r="E29" s="82"/>
      <c r="F29" s="82"/>
      <c r="G29" s="82">
        <f t="shared" si="0"/>
        <v>9780</v>
      </c>
    </row>
    <row r="30" spans="1:7" s="12" customFormat="1" ht="15.75" customHeight="1" hidden="1" outlineLevel="3">
      <c r="A30" s="27" t="s">
        <v>45</v>
      </c>
      <c r="B30" s="67" t="s">
        <v>46</v>
      </c>
      <c r="C30" s="82">
        <v>4915</v>
      </c>
      <c r="D30" s="82"/>
      <c r="E30" s="82"/>
      <c r="F30" s="82"/>
      <c r="G30" s="82">
        <f t="shared" si="0"/>
        <v>4915</v>
      </c>
    </row>
    <row r="31" spans="1:7" s="12" customFormat="1" ht="19.5" customHeight="1" outlineLevel="2" collapsed="1">
      <c r="A31" s="26" t="s">
        <v>47</v>
      </c>
      <c r="B31" s="66" t="s">
        <v>48</v>
      </c>
      <c r="C31" s="81">
        <f>C32+C33+C34</f>
        <v>9838</v>
      </c>
      <c r="D31" s="81">
        <f>D32+D33+D34</f>
        <v>0</v>
      </c>
      <c r="E31" s="81">
        <f>E32+E33+E34</f>
        <v>0</v>
      </c>
      <c r="F31" s="81">
        <f>F32+F33+F34</f>
        <v>0</v>
      </c>
      <c r="G31" s="81">
        <f t="shared" si="0"/>
        <v>9838</v>
      </c>
    </row>
    <row r="32" spans="1:7" ht="75" hidden="1" outlineLevel="3">
      <c r="A32" s="23" t="s">
        <v>49</v>
      </c>
      <c r="B32" s="62" t="s">
        <v>50</v>
      </c>
      <c r="C32" s="82">
        <v>9838</v>
      </c>
      <c r="D32" s="83"/>
      <c r="E32" s="83"/>
      <c r="F32" s="82"/>
      <c r="G32" s="82">
        <f t="shared" si="0"/>
        <v>9838</v>
      </c>
    </row>
    <row r="33" spans="1:7" ht="75" hidden="1" outlineLevel="3">
      <c r="A33" s="23" t="s">
        <v>51</v>
      </c>
      <c r="B33" s="62" t="s">
        <v>52</v>
      </c>
      <c r="C33" s="82"/>
      <c r="D33" s="83"/>
      <c r="E33" s="83"/>
      <c r="F33" s="82"/>
      <c r="G33" s="82">
        <f t="shared" si="0"/>
        <v>0</v>
      </c>
    </row>
    <row r="34" spans="1:7" ht="12.75" customHeight="1" hidden="1" outlineLevel="3">
      <c r="A34" s="23" t="s">
        <v>53</v>
      </c>
      <c r="B34" s="62" t="s">
        <v>54</v>
      </c>
      <c r="C34" s="84"/>
      <c r="D34" s="83"/>
      <c r="E34" s="83"/>
      <c r="F34" s="84"/>
      <c r="G34" s="84">
        <f t="shared" si="0"/>
        <v>0</v>
      </c>
    </row>
    <row r="35" spans="1:7" s="12" customFormat="1" ht="30" customHeight="1" outlineLevel="1" collapsed="1">
      <c r="A35" s="105" t="s">
        <v>55</v>
      </c>
      <c r="B35" s="106" t="s">
        <v>56</v>
      </c>
      <c r="C35" s="102">
        <f>C36+C39</f>
        <v>1500</v>
      </c>
      <c r="D35" s="102">
        <f>D36+D39</f>
        <v>0</v>
      </c>
      <c r="E35" s="102">
        <f>E36+E39</f>
        <v>0</v>
      </c>
      <c r="F35" s="102">
        <f>F36+F39</f>
        <v>0</v>
      </c>
      <c r="G35" s="102">
        <f t="shared" si="0"/>
        <v>1500</v>
      </c>
    </row>
    <row r="36" spans="1:7" ht="46.5" customHeight="1" outlineLevel="2">
      <c r="A36" s="25" t="s">
        <v>57</v>
      </c>
      <c r="B36" s="65" t="s">
        <v>58</v>
      </c>
      <c r="C36" s="82">
        <v>360</v>
      </c>
      <c r="D36" s="80"/>
      <c r="E36" s="80"/>
      <c r="F36" s="82"/>
      <c r="G36" s="82">
        <f t="shared" si="0"/>
        <v>360</v>
      </c>
    </row>
    <row r="37" spans="1:7" ht="75" hidden="1" outlineLevel="3">
      <c r="A37" s="23" t="s">
        <v>59</v>
      </c>
      <c r="B37" s="62" t="s">
        <v>60</v>
      </c>
      <c r="C37" s="82"/>
      <c r="D37" s="80"/>
      <c r="E37" s="80"/>
      <c r="F37" s="82"/>
      <c r="G37" s="82">
        <f t="shared" si="0"/>
        <v>0</v>
      </c>
    </row>
    <row r="38" spans="1:7" ht="60" hidden="1" outlineLevel="3">
      <c r="A38" s="19" t="s">
        <v>61</v>
      </c>
      <c r="B38" s="65" t="s">
        <v>62</v>
      </c>
      <c r="C38" s="82"/>
      <c r="D38" s="80"/>
      <c r="E38" s="80"/>
      <c r="F38" s="82"/>
      <c r="G38" s="82">
        <f t="shared" si="0"/>
        <v>0</v>
      </c>
    </row>
    <row r="39" spans="1:7" ht="48" customHeight="1" outlineLevel="2" collapsed="1">
      <c r="A39" s="19" t="s">
        <v>63</v>
      </c>
      <c r="B39" s="65" t="s">
        <v>64</v>
      </c>
      <c r="C39" s="82">
        <v>1140</v>
      </c>
      <c r="D39" s="85"/>
      <c r="E39" s="85"/>
      <c r="F39" s="82"/>
      <c r="G39" s="82">
        <f t="shared" si="0"/>
        <v>1140</v>
      </c>
    </row>
    <row r="40" spans="1:7" ht="30" hidden="1" outlineLevel="3">
      <c r="A40" s="23" t="s">
        <v>65</v>
      </c>
      <c r="B40" s="62" t="s">
        <v>66</v>
      </c>
      <c r="C40" s="80"/>
      <c r="D40" s="80"/>
      <c r="E40" s="80"/>
      <c r="F40" s="80"/>
      <c r="G40" s="80">
        <f t="shared" si="0"/>
        <v>0</v>
      </c>
    </row>
    <row r="41" spans="1:7" ht="30" hidden="1" outlineLevel="3">
      <c r="A41" s="23" t="s">
        <v>67</v>
      </c>
      <c r="B41" s="62" t="s">
        <v>66</v>
      </c>
      <c r="C41" s="80"/>
      <c r="D41" s="80"/>
      <c r="E41" s="80"/>
      <c r="F41" s="80"/>
      <c r="G41" s="80">
        <f t="shared" si="0"/>
        <v>0</v>
      </c>
    </row>
    <row r="42" spans="1:7" ht="30" hidden="1" outlineLevel="3">
      <c r="A42" s="23" t="s">
        <v>68</v>
      </c>
      <c r="B42" s="62" t="s">
        <v>66</v>
      </c>
      <c r="C42" s="80"/>
      <c r="D42" s="80"/>
      <c r="E42" s="80"/>
      <c r="F42" s="80"/>
      <c r="G42" s="80">
        <f t="shared" si="0"/>
        <v>0</v>
      </c>
    </row>
    <row r="43" spans="1:7" ht="30" hidden="1" outlineLevel="3">
      <c r="A43" s="23" t="s">
        <v>69</v>
      </c>
      <c r="B43" s="62" t="s">
        <v>70</v>
      </c>
      <c r="C43" s="80"/>
      <c r="D43" s="80"/>
      <c r="E43" s="80"/>
      <c r="F43" s="80"/>
      <c r="G43" s="80">
        <f t="shared" si="0"/>
        <v>0</v>
      </c>
    </row>
    <row r="44" spans="1:7" ht="30" hidden="1" outlineLevel="3">
      <c r="A44" s="23" t="s">
        <v>71</v>
      </c>
      <c r="B44" s="62" t="s">
        <v>70</v>
      </c>
      <c r="C44" s="80"/>
      <c r="D44" s="80"/>
      <c r="E44" s="80"/>
      <c r="F44" s="80"/>
      <c r="G44" s="80">
        <f t="shared" si="0"/>
        <v>0</v>
      </c>
    </row>
    <row r="45" spans="1:7" ht="12.75" customHeight="1" hidden="1" outlineLevel="4">
      <c r="A45" s="15" t="s">
        <v>72</v>
      </c>
      <c r="B45" s="60" t="s">
        <v>73</v>
      </c>
      <c r="C45" s="79">
        <f>C46+C48+C51+C52</f>
        <v>0</v>
      </c>
      <c r="D45" s="79">
        <f>D46+D48+D51+D52</f>
        <v>0</v>
      </c>
      <c r="E45" s="79">
        <f>E46+E48+E51+E52</f>
        <v>0</v>
      </c>
      <c r="F45" s="79">
        <f>F46+F48+F51+F52</f>
        <v>0</v>
      </c>
      <c r="G45" s="79">
        <f t="shared" si="0"/>
        <v>0</v>
      </c>
    </row>
    <row r="46" spans="1:7" ht="12.75" customHeight="1" hidden="1" outlineLevel="4">
      <c r="A46" s="19" t="s">
        <v>74</v>
      </c>
      <c r="B46" s="65" t="s">
        <v>75</v>
      </c>
      <c r="C46" s="80"/>
      <c r="D46" s="80"/>
      <c r="E46" s="80"/>
      <c r="F46" s="80"/>
      <c r="G46" s="80">
        <f t="shared" si="0"/>
        <v>0</v>
      </c>
    </row>
    <row r="47" spans="1:7" ht="12.75" customHeight="1" hidden="1" outlineLevel="4">
      <c r="A47" s="23" t="s">
        <v>76</v>
      </c>
      <c r="B47" s="62" t="s">
        <v>77</v>
      </c>
      <c r="C47" s="80"/>
      <c r="D47" s="80"/>
      <c r="E47" s="80"/>
      <c r="F47" s="80"/>
      <c r="G47" s="80">
        <f t="shared" si="0"/>
        <v>0</v>
      </c>
    </row>
    <row r="48" spans="1:7" ht="12.75" customHeight="1" hidden="1" outlineLevel="4">
      <c r="A48" s="19" t="s">
        <v>78</v>
      </c>
      <c r="B48" s="65" t="s">
        <v>79</v>
      </c>
      <c r="C48" s="81">
        <v>0</v>
      </c>
      <c r="D48" s="81">
        <v>0</v>
      </c>
      <c r="E48" s="81">
        <v>0</v>
      </c>
      <c r="F48" s="81">
        <v>0</v>
      </c>
      <c r="G48" s="81">
        <f t="shared" si="0"/>
        <v>0</v>
      </c>
    </row>
    <row r="49" spans="1:7" ht="12.75" customHeight="1" hidden="1" outlineLevel="4">
      <c r="A49" s="23" t="s">
        <v>80</v>
      </c>
      <c r="B49" s="62" t="s">
        <v>81</v>
      </c>
      <c r="C49" s="81"/>
      <c r="D49" s="81"/>
      <c r="E49" s="81"/>
      <c r="F49" s="81"/>
      <c r="G49" s="81">
        <f t="shared" si="0"/>
        <v>0</v>
      </c>
    </row>
    <row r="50" spans="1:7" ht="12.75" customHeight="1" hidden="1" outlineLevel="4">
      <c r="A50" s="23" t="s">
        <v>82</v>
      </c>
      <c r="B50" s="62" t="s">
        <v>83</v>
      </c>
      <c r="C50" s="81"/>
      <c r="D50" s="81"/>
      <c r="E50" s="81"/>
      <c r="F50" s="81"/>
      <c r="G50" s="81">
        <f t="shared" si="0"/>
        <v>0</v>
      </c>
    </row>
    <row r="51" spans="1:7" ht="12.75" customHeight="1" hidden="1" outlineLevel="4">
      <c r="A51" s="19" t="s">
        <v>84</v>
      </c>
      <c r="B51" s="65" t="s">
        <v>85</v>
      </c>
      <c r="C51" s="81">
        <v>0</v>
      </c>
      <c r="D51" s="81">
        <v>0</v>
      </c>
      <c r="E51" s="81">
        <v>0</v>
      </c>
      <c r="F51" s="81">
        <v>0</v>
      </c>
      <c r="G51" s="81">
        <f t="shared" si="0"/>
        <v>0</v>
      </c>
    </row>
    <row r="52" spans="1:7" ht="12.75" customHeight="1" hidden="1" outlineLevel="4">
      <c r="A52" s="19" t="s">
        <v>86</v>
      </c>
      <c r="B52" s="65" t="s">
        <v>87</v>
      </c>
      <c r="C52" s="81">
        <v>0</v>
      </c>
      <c r="D52" s="81">
        <v>0</v>
      </c>
      <c r="E52" s="81">
        <v>0</v>
      </c>
      <c r="F52" s="81">
        <v>0</v>
      </c>
      <c r="G52" s="81">
        <f t="shared" si="0"/>
        <v>0</v>
      </c>
    </row>
    <row r="53" spans="1:7" ht="59.25" customHeight="1" outlineLevel="1" collapsed="1">
      <c r="A53" s="108" t="s">
        <v>88</v>
      </c>
      <c r="B53" s="104" t="s">
        <v>89</v>
      </c>
      <c r="C53" s="102">
        <f>C54+C56+C58+C65</f>
        <v>25633</v>
      </c>
      <c r="D53" s="102">
        <f>D54+D56+D58+D65</f>
        <v>0</v>
      </c>
      <c r="E53" s="102">
        <f>E54+E56+E58+E65</f>
        <v>0</v>
      </c>
      <c r="F53" s="102">
        <f>F54+F56+F58+F65</f>
        <v>0</v>
      </c>
      <c r="G53" s="102">
        <f t="shared" si="0"/>
        <v>25633</v>
      </c>
    </row>
    <row r="54" spans="1:7" ht="12.75" customHeight="1" hidden="1" outlineLevel="2">
      <c r="A54" s="19" t="s">
        <v>90</v>
      </c>
      <c r="B54" s="65" t="s">
        <v>91</v>
      </c>
      <c r="C54" s="81">
        <v>0</v>
      </c>
      <c r="D54" s="81">
        <v>0</v>
      </c>
      <c r="E54" s="81">
        <v>0</v>
      </c>
      <c r="F54" s="81">
        <v>0</v>
      </c>
      <c r="G54" s="81">
        <f t="shared" si="0"/>
        <v>0</v>
      </c>
    </row>
    <row r="55" spans="1:7" ht="60" hidden="1" outlineLevel="3">
      <c r="A55" s="23" t="s">
        <v>92</v>
      </c>
      <c r="B55" s="62" t="s">
        <v>93</v>
      </c>
      <c r="C55" s="80"/>
      <c r="D55" s="80"/>
      <c r="E55" s="80"/>
      <c r="F55" s="80"/>
      <c r="G55" s="80">
        <f t="shared" si="0"/>
        <v>0</v>
      </c>
    </row>
    <row r="56" spans="1:7" ht="12.75" customHeight="1" hidden="1" outlineLevel="2" collapsed="1">
      <c r="A56" s="19" t="s">
        <v>94</v>
      </c>
      <c r="B56" s="65" t="s">
        <v>95</v>
      </c>
      <c r="C56" s="81">
        <v>0</v>
      </c>
      <c r="D56" s="81">
        <v>0</v>
      </c>
      <c r="E56" s="81">
        <v>0</v>
      </c>
      <c r="F56" s="81">
        <v>0</v>
      </c>
      <c r="G56" s="81">
        <f t="shared" si="0"/>
        <v>0</v>
      </c>
    </row>
    <row r="57" spans="1:7" ht="60" hidden="1" outlineLevel="3">
      <c r="A57" s="23" t="s">
        <v>96</v>
      </c>
      <c r="B57" s="62" t="s">
        <v>97</v>
      </c>
      <c r="C57" s="80"/>
      <c r="D57" s="80"/>
      <c r="E57" s="80"/>
      <c r="F57" s="80"/>
      <c r="G57" s="80">
        <f t="shared" si="0"/>
        <v>0</v>
      </c>
    </row>
    <row r="58" spans="1:7" ht="49.5" customHeight="1" outlineLevel="2" collapsed="1">
      <c r="A58" s="19" t="s">
        <v>98</v>
      </c>
      <c r="B58" s="65" t="s">
        <v>99</v>
      </c>
      <c r="C58" s="81">
        <v>18033</v>
      </c>
      <c r="D58" s="81"/>
      <c r="E58" s="81"/>
      <c r="F58" s="81"/>
      <c r="G58" s="81">
        <f t="shared" si="0"/>
        <v>18033</v>
      </c>
    </row>
    <row r="59" spans="1:7" ht="90" hidden="1" outlineLevel="3">
      <c r="A59" s="19" t="s">
        <v>100</v>
      </c>
      <c r="B59" s="68" t="s">
        <v>101</v>
      </c>
      <c r="C59" s="81"/>
      <c r="D59" s="81"/>
      <c r="E59" s="81"/>
      <c r="F59" s="81"/>
      <c r="G59" s="81">
        <f t="shared" si="0"/>
        <v>0</v>
      </c>
    </row>
    <row r="60" spans="1:7" ht="105" hidden="1" outlineLevel="4">
      <c r="A60" s="23" t="s">
        <v>102</v>
      </c>
      <c r="B60" s="62" t="s">
        <v>103</v>
      </c>
      <c r="C60" s="81"/>
      <c r="D60" s="81"/>
      <c r="E60" s="81"/>
      <c r="F60" s="81"/>
      <c r="G60" s="81">
        <f t="shared" si="0"/>
        <v>0</v>
      </c>
    </row>
    <row r="61" spans="1:7" ht="75" hidden="1" outlineLevel="3" collapsed="1">
      <c r="A61" s="19" t="s">
        <v>104</v>
      </c>
      <c r="B61" s="68" t="s">
        <v>105</v>
      </c>
      <c r="C61" s="81"/>
      <c r="D61" s="81"/>
      <c r="E61" s="81"/>
      <c r="F61" s="81"/>
      <c r="G61" s="81">
        <f t="shared" si="0"/>
        <v>0</v>
      </c>
    </row>
    <row r="62" spans="1:7" ht="60" hidden="1" outlineLevel="4">
      <c r="A62" s="23" t="s">
        <v>106</v>
      </c>
      <c r="B62" s="62" t="s">
        <v>107</v>
      </c>
      <c r="C62" s="81"/>
      <c r="D62" s="81"/>
      <c r="E62" s="81"/>
      <c r="F62" s="81"/>
      <c r="G62" s="81">
        <f t="shared" si="0"/>
        <v>0</v>
      </c>
    </row>
    <row r="63" spans="1:7" ht="120" hidden="1" outlineLevel="3" collapsed="1">
      <c r="A63" s="19" t="s">
        <v>108</v>
      </c>
      <c r="B63" s="65" t="s">
        <v>109</v>
      </c>
      <c r="C63" s="81"/>
      <c r="D63" s="81"/>
      <c r="E63" s="81"/>
      <c r="F63" s="81"/>
      <c r="G63" s="81">
        <f t="shared" si="0"/>
        <v>0</v>
      </c>
    </row>
    <row r="64" spans="1:7" ht="90" hidden="1" outlineLevel="4">
      <c r="A64" s="23" t="s">
        <v>110</v>
      </c>
      <c r="B64" s="62" t="s">
        <v>111</v>
      </c>
      <c r="C64" s="81"/>
      <c r="D64" s="81"/>
      <c r="E64" s="81"/>
      <c r="F64" s="81"/>
      <c r="G64" s="81">
        <f t="shared" si="0"/>
        <v>0</v>
      </c>
    </row>
    <row r="65" spans="1:7" ht="92.25" customHeight="1" outlineLevel="2" collapsed="1">
      <c r="A65" s="19" t="s">
        <v>334</v>
      </c>
      <c r="B65" s="65" t="s">
        <v>335</v>
      </c>
      <c r="C65" s="81">
        <v>7600</v>
      </c>
      <c r="D65" s="81"/>
      <c r="E65" s="81"/>
      <c r="F65" s="81"/>
      <c r="G65" s="81">
        <f t="shared" si="0"/>
        <v>7600</v>
      </c>
    </row>
    <row r="66" spans="1:7" ht="45" hidden="1" outlineLevel="3">
      <c r="A66" s="19" t="s">
        <v>112</v>
      </c>
      <c r="B66" s="69" t="s">
        <v>113</v>
      </c>
      <c r="C66" s="80"/>
      <c r="D66" s="80"/>
      <c r="E66" s="80"/>
      <c r="F66" s="80"/>
      <c r="G66" s="80">
        <f t="shared" si="0"/>
        <v>0</v>
      </c>
    </row>
    <row r="67" spans="1:7" ht="45" hidden="1" outlineLevel="4">
      <c r="A67" s="23" t="s">
        <v>114</v>
      </c>
      <c r="B67" s="62" t="s">
        <v>115</v>
      </c>
      <c r="C67" s="80"/>
      <c r="D67" s="80"/>
      <c r="E67" s="80"/>
      <c r="F67" s="80"/>
      <c r="G67" s="80">
        <f t="shared" si="0"/>
        <v>0</v>
      </c>
    </row>
    <row r="68" spans="1:7" ht="32.25" customHeight="1" outlineLevel="1" collapsed="1">
      <c r="A68" s="108" t="s">
        <v>116</v>
      </c>
      <c r="B68" s="104" t="s">
        <v>117</v>
      </c>
      <c r="C68" s="102">
        <f>C69</f>
        <v>1530</v>
      </c>
      <c r="D68" s="102">
        <f>D69</f>
        <v>0</v>
      </c>
      <c r="E68" s="102">
        <f>E69</f>
        <v>0</v>
      </c>
      <c r="F68" s="102">
        <f>F69</f>
        <v>0</v>
      </c>
      <c r="G68" s="102">
        <f t="shared" si="0"/>
        <v>1530</v>
      </c>
    </row>
    <row r="69" spans="1:7" ht="31.5" customHeight="1" outlineLevel="2">
      <c r="A69" s="19" t="s">
        <v>118</v>
      </c>
      <c r="B69" s="65" t="s">
        <v>119</v>
      </c>
      <c r="C69" s="81">
        <v>1530</v>
      </c>
      <c r="D69" s="81"/>
      <c r="E69" s="81"/>
      <c r="F69" s="81"/>
      <c r="G69" s="81">
        <f t="shared" si="0"/>
        <v>1530</v>
      </c>
    </row>
    <row r="70" spans="1:7" ht="12.75" customHeight="1" hidden="1" outlineLevel="1">
      <c r="A70" s="15" t="s">
        <v>120</v>
      </c>
      <c r="B70" s="60" t="s">
        <v>121</v>
      </c>
      <c r="C70" s="80"/>
      <c r="D70" s="80"/>
      <c r="E70" s="80"/>
      <c r="F70" s="80"/>
      <c r="G70" s="80">
        <f t="shared" si="0"/>
        <v>0</v>
      </c>
    </row>
    <row r="71" spans="1:7" ht="12.75" customHeight="1" hidden="1" outlineLevel="2">
      <c r="A71" s="19" t="s">
        <v>122</v>
      </c>
      <c r="B71" s="62" t="s">
        <v>123</v>
      </c>
      <c r="C71" s="80"/>
      <c r="D71" s="80"/>
      <c r="E71" s="80"/>
      <c r="F71" s="80"/>
      <c r="G71" s="80">
        <f t="shared" si="0"/>
        <v>0</v>
      </c>
    </row>
    <row r="72" spans="1:7" ht="12.75" customHeight="1" hidden="1" outlineLevel="2">
      <c r="A72" s="19" t="s">
        <v>124</v>
      </c>
      <c r="B72" s="62" t="s">
        <v>123</v>
      </c>
      <c r="C72" s="80"/>
      <c r="D72" s="80"/>
      <c r="E72" s="80"/>
      <c r="F72" s="80"/>
      <c r="G72" s="80">
        <f t="shared" si="0"/>
        <v>0</v>
      </c>
    </row>
    <row r="73" spans="1:7" ht="30.75" customHeight="1" outlineLevel="1" collapsed="1">
      <c r="A73" s="108" t="s">
        <v>125</v>
      </c>
      <c r="B73" s="104" t="s">
        <v>126</v>
      </c>
      <c r="C73" s="102">
        <f>C74+C76</f>
        <v>1850</v>
      </c>
      <c r="D73" s="102">
        <f>D74+D76</f>
        <v>0</v>
      </c>
      <c r="E73" s="102">
        <f>E74+E76</f>
        <v>0</v>
      </c>
      <c r="F73" s="103">
        <f>F74+F76</f>
        <v>14660</v>
      </c>
      <c r="G73" s="103">
        <f t="shared" si="0"/>
        <v>16510</v>
      </c>
    </row>
    <row r="74" spans="1:7" s="28" customFormat="1" ht="19.5" customHeight="1" outlineLevel="2">
      <c r="A74" s="19" t="s">
        <v>127</v>
      </c>
      <c r="B74" s="65" t="s">
        <v>128</v>
      </c>
      <c r="C74" s="81">
        <v>450</v>
      </c>
      <c r="D74" s="81"/>
      <c r="E74" s="81"/>
      <c r="F74" s="81"/>
      <c r="G74" s="81">
        <f t="shared" si="0"/>
        <v>450</v>
      </c>
    </row>
    <row r="75" spans="1:7" ht="30" hidden="1" outlineLevel="3">
      <c r="A75" s="23" t="s">
        <v>129</v>
      </c>
      <c r="B75" s="62" t="s">
        <v>130</v>
      </c>
      <c r="C75" s="81"/>
      <c r="D75" s="81"/>
      <c r="E75" s="81"/>
      <c r="F75" s="81"/>
      <c r="G75" s="81">
        <f aca="true" t="shared" si="1" ref="G75:G137">C75+F75</f>
        <v>0</v>
      </c>
    </row>
    <row r="76" spans="1:7" ht="33.75" customHeight="1" outlineLevel="2" collapsed="1">
      <c r="A76" s="19" t="s">
        <v>131</v>
      </c>
      <c r="B76" s="65" t="s">
        <v>132</v>
      </c>
      <c r="C76" s="81">
        <v>1400</v>
      </c>
      <c r="D76" s="81"/>
      <c r="E76" s="81"/>
      <c r="F76" s="81">
        <v>14660</v>
      </c>
      <c r="G76" s="81">
        <f t="shared" si="1"/>
        <v>16060</v>
      </c>
    </row>
    <row r="77" spans="1:7" ht="60" hidden="1" outlineLevel="3">
      <c r="A77" s="23" t="s">
        <v>133</v>
      </c>
      <c r="B77" s="62" t="s">
        <v>134</v>
      </c>
      <c r="C77" s="80"/>
      <c r="D77" s="80"/>
      <c r="E77" s="80"/>
      <c r="F77" s="80"/>
      <c r="G77" s="80">
        <f t="shared" si="1"/>
        <v>0</v>
      </c>
    </row>
    <row r="78" spans="1:7" ht="75" hidden="1" outlineLevel="3">
      <c r="A78" s="23" t="s">
        <v>135</v>
      </c>
      <c r="B78" s="62" t="s">
        <v>136</v>
      </c>
      <c r="C78" s="80"/>
      <c r="D78" s="80"/>
      <c r="E78" s="80"/>
      <c r="F78" s="80"/>
      <c r="G78" s="80">
        <f t="shared" si="1"/>
        <v>0</v>
      </c>
    </row>
    <row r="79" spans="1:7" ht="12.75" customHeight="1" hidden="1" outlineLevel="2" collapsed="1">
      <c r="A79" s="19" t="s">
        <v>137</v>
      </c>
      <c r="B79" s="65" t="s">
        <v>138</v>
      </c>
      <c r="C79" s="80"/>
      <c r="D79" s="80"/>
      <c r="E79" s="80"/>
      <c r="F79" s="80"/>
      <c r="G79" s="80">
        <f t="shared" si="1"/>
        <v>0</v>
      </c>
    </row>
    <row r="80" spans="1:7" ht="12.75" customHeight="1" hidden="1" outlineLevel="3">
      <c r="A80" s="23" t="s">
        <v>139</v>
      </c>
      <c r="B80" s="62" t="s">
        <v>140</v>
      </c>
      <c r="C80" s="80"/>
      <c r="D80" s="80"/>
      <c r="E80" s="80"/>
      <c r="F80" s="80"/>
      <c r="G80" s="80">
        <f t="shared" si="1"/>
        <v>0</v>
      </c>
    </row>
    <row r="81" spans="1:7" ht="12.75" customHeight="1" hidden="1" outlineLevel="1" collapsed="1">
      <c r="A81" s="15" t="s">
        <v>141</v>
      </c>
      <c r="B81" s="60" t="s">
        <v>142</v>
      </c>
      <c r="C81" s="79">
        <f>C82</f>
        <v>0</v>
      </c>
      <c r="D81" s="79">
        <f>D82</f>
        <v>0</v>
      </c>
      <c r="E81" s="79">
        <f>E82</f>
        <v>0</v>
      </c>
      <c r="F81" s="79">
        <f>F82</f>
        <v>0</v>
      </c>
      <c r="G81" s="79">
        <f t="shared" si="1"/>
        <v>0</v>
      </c>
    </row>
    <row r="82" spans="1:7" ht="12.75" customHeight="1" hidden="1" outlineLevel="2">
      <c r="A82" s="19" t="s">
        <v>143</v>
      </c>
      <c r="B82" s="65" t="s">
        <v>144</v>
      </c>
      <c r="C82" s="81">
        <v>0</v>
      </c>
      <c r="D82" s="81">
        <v>0</v>
      </c>
      <c r="E82" s="81">
        <v>0</v>
      </c>
      <c r="F82" s="81">
        <v>0</v>
      </c>
      <c r="G82" s="81">
        <f t="shared" si="1"/>
        <v>0</v>
      </c>
    </row>
    <row r="83" spans="1:7" ht="45" hidden="1" outlineLevel="3">
      <c r="A83" s="29" t="s">
        <v>145</v>
      </c>
      <c r="B83" s="62" t="s">
        <v>146</v>
      </c>
      <c r="C83" s="80"/>
      <c r="D83" s="80"/>
      <c r="E83" s="80"/>
      <c r="F83" s="80"/>
      <c r="G83" s="80">
        <f t="shared" si="1"/>
        <v>0</v>
      </c>
    </row>
    <row r="84" spans="1:7" ht="45" hidden="1" outlineLevel="3">
      <c r="A84" s="29" t="s">
        <v>147</v>
      </c>
      <c r="B84" s="62" t="s">
        <v>146</v>
      </c>
      <c r="C84" s="80"/>
      <c r="D84" s="80"/>
      <c r="E84" s="80"/>
      <c r="F84" s="80"/>
      <c r="G84" s="80">
        <f t="shared" si="1"/>
        <v>0</v>
      </c>
    </row>
    <row r="85" spans="1:7" ht="45" hidden="1" outlineLevel="3">
      <c r="A85" s="29" t="s">
        <v>148</v>
      </c>
      <c r="B85" s="62" t="s">
        <v>146</v>
      </c>
      <c r="C85" s="80"/>
      <c r="D85" s="80"/>
      <c r="E85" s="80"/>
      <c r="F85" s="80"/>
      <c r="G85" s="80">
        <f t="shared" si="1"/>
        <v>0</v>
      </c>
    </row>
    <row r="86" spans="1:7" ht="45" hidden="1" outlineLevel="3">
      <c r="A86" s="29" t="s">
        <v>149</v>
      </c>
      <c r="B86" s="62" t="s">
        <v>146</v>
      </c>
      <c r="C86" s="80"/>
      <c r="D86" s="80"/>
      <c r="E86" s="80"/>
      <c r="F86" s="80"/>
      <c r="G86" s="80">
        <f t="shared" si="1"/>
        <v>0</v>
      </c>
    </row>
    <row r="87" spans="1:7" ht="28.5" outlineLevel="1" collapsed="1">
      <c r="A87" s="108" t="s">
        <v>150</v>
      </c>
      <c r="B87" s="104" t="s">
        <v>151</v>
      </c>
      <c r="C87" s="102">
        <f>C88+C91+C94+C105+C107+C108+C109+C110+C111+C112</f>
        <v>4000</v>
      </c>
      <c r="D87" s="102">
        <f>D88+D91+D94+D105+D107+D108+D109+D110+D111+D112</f>
        <v>0</v>
      </c>
      <c r="E87" s="102">
        <f>E88+E91+E94+E105+E107+E108+E109+E110+E111+E112</f>
        <v>0</v>
      </c>
      <c r="F87" s="102">
        <f>F88+F91+F94+F105+F107+F108+F109+F110+F111+F112</f>
        <v>0</v>
      </c>
      <c r="G87" s="102">
        <f t="shared" si="1"/>
        <v>4000</v>
      </c>
    </row>
    <row r="88" spans="1:7" ht="64.5" customHeight="1" outlineLevel="2">
      <c r="A88" s="19" t="s">
        <v>152</v>
      </c>
      <c r="B88" s="65" t="s">
        <v>153</v>
      </c>
      <c r="C88" s="81">
        <v>54</v>
      </c>
      <c r="D88" s="81"/>
      <c r="E88" s="81"/>
      <c r="F88" s="81"/>
      <c r="G88" s="81">
        <f t="shared" si="1"/>
        <v>54</v>
      </c>
    </row>
    <row r="89" spans="1:7" ht="75" hidden="1" outlineLevel="3">
      <c r="A89" s="19" t="s">
        <v>154</v>
      </c>
      <c r="B89" s="62" t="s">
        <v>153</v>
      </c>
      <c r="C89" s="81">
        <v>0</v>
      </c>
      <c r="D89" s="81"/>
      <c r="E89" s="81"/>
      <c r="F89" s="81">
        <v>0</v>
      </c>
      <c r="G89" s="81">
        <f t="shared" si="1"/>
        <v>0</v>
      </c>
    </row>
    <row r="90" spans="1:7" ht="75" hidden="1" outlineLevel="3">
      <c r="A90" s="19" t="s">
        <v>155</v>
      </c>
      <c r="B90" s="62" t="s">
        <v>153</v>
      </c>
      <c r="C90" s="81">
        <v>0</v>
      </c>
      <c r="D90" s="81"/>
      <c r="E90" s="81"/>
      <c r="F90" s="81">
        <v>0</v>
      </c>
      <c r="G90" s="81">
        <f t="shared" si="1"/>
        <v>0</v>
      </c>
    </row>
    <row r="91" spans="1:7" ht="32.25" customHeight="1" outlineLevel="2" collapsed="1">
      <c r="A91" s="19" t="s">
        <v>156</v>
      </c>
      <c r="B91" s="65" t="s">
        <v>157</v>
      </c>
      <c r="C91" s="81">
        <v>53</v>
      </c>
      <c r="D91" s="81"/>
      <c r="E91" s="81"/>
      <c r="F91" s="81"/>
      <c r="G91" s="81">
        <f t="shared" si="1"/>
        <v>53</v>
      </c>
    </row>
    <row r="92" spans="1:7" ht="120" hidden="1" outlineLevel="3">
      <c r="A92" s="19" t="s">
        <v>158</v>
      </c>
      <c r="B92" s="62" t="s">
        <v>159</v>
      </c>
      <c r="C92" s="81">
        <v>0</v>
      </c>
      <c r="D92" s="81"/>
      <c r="E92" s="81"/>
      <c r="F92" s="81">
        <v>0</v>
      </c>
      <c r="G92" s="81">
        <f t="shared" si="1"/>
        <v>0</v>
      </c>
    </row>
    <row r="93" spans="1:7" ht="90" hidden="1" outlineLevel="3">
      <c r="A93" s="19" t="s">
        <v>160</v>
      </c>
      <c r="B93" s="62" t="s">
        <v>161</v>
      </c>
      <c r="C93" s="81">
        <v>0</v>
      </c>
      <c r="D93" s="81"/>
      <c r="E93" s="81"/>
      <c r="F93" s="81">
        <v>0</v>
      </c>
      <c r="G93" s="81">
        <f t="shared" si="1"/>
        <v>0</v>
      </c>
    </row>
    <row r="94" spans="1:7" ht="31.5" customHeight="1" outlineLevel="2" collapsed="1">
      <c r="A94" s="19" t="s">
        <v>162</v>
      </c>
      <c r="B94" s="65" t="s">
        <v>163</v>
      </c>
      <c r="C94" s="81">
        <v>1300</v>
      </c>
      <c r="D94" s="81"/>
      <c r="E94" s="81"/>
      <c r="F94" s="81"/>
      <c r="G94" s="81">
        <f t="shared" si="1"/>
        <v>1300</v>
      </c>
    </row>
    <row r="95" spans="1:7" ht="60" hidden="1" outlineLevel="3">
      <c r="A95" s="23" t="s">
        <v>164</v>
      </c>
      <c r="B95" s="62" t="s">
        <v>165</v>
      </c>
      <c r="C95" s="81">
        <v>0</v>
      </c>
      <c r="D95" s="81"/>
      <c r="E95" s="81"/>
      <c r="F95" s="81">
        <v>0</v>
      </c>
      <c r="G95" s="81">
        <f t="shared" si="1"/>
        <v>0</v>
      </c>
    </row>
    <row r="96" spans="1:7" ht="60" hidden="1" outlineLevel="3">
      <c r="A96" s="23" t="s">
        <v>166</v>
      </c>
      <c r="B96" s="62" t="s">
        <v>165</v>
      </c>
      <c r="C96" s="81">
        <v>0</v>
      </c>
      <c r="D96" s="81"/>
      <c r="E96" s="81"/>
      <c r="F96" s="81">
        <v>0</v>
      </c>
      <c r="G96" s="81">
        <f t="shared" si="1"/>
        <v>0</v>
      </c>
    </row>
    <row r="97" spans="1:7" ht="60" hidden="1" outlineLevel="3">
      <c r="A97" s="23" t="s">
        <v>167</v>
      </c>
      <c r="B97" s="62" t="s">
        <v>165</v>
      </c>
      <c r="C97" s="81">
        <v>0</v>
      </c>
      <c r="D97" s="81"/>
      <c r="E97" s="81"/>
      <c r="F97" s="81">
        <v>0</v>
      </c>
      <c r="G97" s="81">
        <f t="shared" si="1"/>
        <v>0</v>
      </c>
    </row>
    <row r="98" spans="1:7" ht="60" hidden="1" outlineLevel="3">
      <c r="A98" s="23" t="s">
        <v>168</v>
      </c>
      <c r="B98" s="62" t="s">
        <v>165</v>
      </c>
      <c r="C98" s="81">
        <v>0</v>
      </c>
      <c r="D98" s="81"/>
      <c r="E98" s="81"/>
      <c r="F98" s="81">
        <v>0</v>
      </c>
      <c r="G98" s="81">
        <f t="shared" si="1"/>
        <v>0</v>
      </c>
    </row>
    <row r="99" spans="1:7" ht="60" hidden="1" outlineLevel="3">
      <c r="A99" s="23" t="s">
        <v>169</v>
      </c>
      <c r="B99" s="62" t="s">
        <v>165</v>
      </c>
      <c r="C99" s="81">
        <v>0</v>
      </c>
      <c r="D99" s="81"/>
      <c r="E99" s="81"/>
      <c r="F99" s="81">
        <v>0</v>
      </c>
      <c r="G99" s="81">
        <f t="shared" si="1"/>
        <v>0</v>
      </c>
    </row>
    <row r="100" spans="1:7" ht="60" hidden="1" outlineLevel="3">
      <c r="A100" s="23" t="s">
        <v>170</v>
      </c>
      <c r="B100" s="62" t="s">
        <v>165</v>
      </c>
      <c r="C100" s="81">
        <v>0</v>
      </c>
      <c r="D100" s="81"/>
      <c r="E100" s="81"/>
      <c r="F100" s="81">
        <v>0</v>
      </c>
      <c r="G100" s="81">
        <f t="shared" si="1"/>
        <v>0</v>
      </c>
    </row>
    <row r="101" spans="1:7" ht="60" hidden="1" outlineLevel="3">
      <c r="A101" s="23" t="s">
        <v>171</v>
      </c>
      <c r="B101" s="62" t="s">
        <v>165</v>
      </c>
      <c r="C101" s="81">
        <v>0</v>
      </c>
      <c r="D101" s="81"/>
      <c r="E101" s="81"/>
      <c r="F101" s="81">
        <v>0</v>
      </c>
      <c r="G101" s="81">
        <f t="shared" si="1"/>
        <v>0</v>
      </c>
    </row>
    <row r="102" spans="1:7" ht="60" hidden="1" outlineLevel="3">
      <c r="A102" s="23" t="s">
        <v>172</v>
      </c>
      <c r="B102" s="62" t="s">
        <v>165</v>
      </c>
      <c r="C102" s="81">
        <v>0</v>
      </c>
      <c r="D102" s="81"/>
      <c r="E102" s="81"/>
      <c r="F102" s="81">
        <v>0</v>
      </c>
      <c r="G102" s="81">
        <f t="shared" si="1"/>
        <v>0</v>
      </c>
    </row>
    <row r="103" spans="1:7" ht="60" hidden="1" outlineLevel="3">
      <c r="A103" s="23" t="s">
        <v>173</v>
      </c>
      <c r="B103" s="62" t="s">
        <v>165</v>
      </c>
      <c r="C103" s="81">
        <v>0</v>
      </c>
      <c r="D103" s="81"/>
      <c r="E103" s="81"/>
      <c r="F103" s="81">
        <v>0</v>
      </c>
      <c r="G103" s="81">
        <f t="shared" si="1"/>
        <v>0</v>
      </c>
    </row>
    <row r="104" spans="1:7" ht="75" hidden="1" outlineLevel="3">
      <c r="A104" s="23" t="s">
        <v>174</v>
      </c>
      <c r="B104" s="62" t="s">
        <v>153</v>
      </c>
      <c r="C104" s="81">
        <v>0</v>
      </c>
      <c r="D104" s="81"/>
      <c r="E104" s="81"/>
      <c r="F104" s="81">
        <v>0</v>
      </c>
      <c r="G104" s="81">
        <f t="shared" si="1"/>
        <v>0</v>
      </c>
    </row>
    <row r="105" spans="1:7" ht="76.5" customHeight="1" outlineLevel="2" collapsed="1">
      <c r="A105" s="19" t="s">
        <v>175</v>
      </c>
      <c r="B105" s="65" t="s">
        <v>176</v>
      </c>
      <c r="C105" s="81">
        <v>69</v>
      </c>
      <c r="D105" s="81"/>
      <c r="E105" s="81"/>
      <c r="F105" s="81"/>
      <c r="G105" s="81">
        <f t="shared" si="1"/>
        <v>69</v>
      </c>
    </row>
    <row r="106" spans="1:7" ht="90" hidden="1" outlineLevel="3">
      <c r="A106" s="23" t="s">
        <v>177</v>
      </c>
      <c r="B106" s="62" t="s">
        <v>178</v>
      </c>
      <c r="C106" s="81">
        <v>0</v>
      </c>
      <c r="D106" s="81"/>
      <c r="E106" s="81"/>
      <c r="F106" s="81">
        <v>0</v>
      </c>
      <c r="G106" s="81">
        <f t="shared" si="1"/>
        <v>0</v>
      </c>
    </row>
    <row r="107" spans="1:7" ht="48" customHeight="1" outlineLevel="2" collapsed="1">
      <c r="A107" s="19" t="s">
        <v>179</v>
      </c>
      <c r="B107" s="65" t="s">
        <v>180</v>
      </c>
      <c r="C107" s="81">
        <v>1638</v>
      </c>
      <c r="D107" s="81"/>
      <c r="E107" s="81"/>
      <c r="F107" s="81"/>
      <c r="G107" s="81">
        <f t="shared" si="1"/>
        <v>1638</v>
      </c>
    </row>
    <row r="108" spans="1:7" ht="81" customHeight="1" outlineLevel="2">
      <c r="A108" s="19" t="s">
        <v>181</v>
      </c>
      <c r="B108" s="65" t="s">
        <v>182</v>
      </c>
      <c r="C108" s="81">
        <v>136</v>
      </c>
      <c r="D108" s="81"/>
      <c r="E108" s="81"/>
      <c r="F108" s="81"/>
      <c r="G108" s="81">
        <f t="shared" si="1"/>
        <v>136</v>
      </c>
    </row>
    <row r="109" spans="1:7" ht="45" outlineLevel="2">
      <c r="A109" s="19" t="s">
        <v>183</v>
      </c>
      <c r="B109" s="65" t="s">
        <v>184</v>
      </c>
      <c r="C109" s="81">
        <v>425</v>
      </c>
      <c r="D109" s="81"/>
      <c r="E109" s="81"/>
      <c r="F109" s="81"/>
      <c r="G109" s="81">
        <f t="shared" si="1"/>
        <v>425</v>
      </c>
    </row>
    <row r="110" spans="1:7" ht="30" hidden="1" outlineLevel="2">
      <c r="A110" s="19" t="s">
        <v>185</v>
      </c>
      <c r="B110" s="65" t="s">
        <v>186</v>
      </c>
      <c r="C110" s="81"/>
      <c r="D110" s="81"/>
      <c r="E110" s="81"/>
      <c r="F110" s="81"/>
      <c r="G110" s="81">
        <f t="shared" si="1"/>
        <v>0</v>
      </c>
    </row>
    <row r="111" spans="1:7" ht="75" outlineLevel="2">
      <c r="A111" s="19" t="s">
        <v>187</v>
      </c>
      <c r="B111" s="65" t="s">
        <v>188</v>
      </c>
      <c r="C111" s="81">
        <v>325</v>
      </c>
      <c r="D111" s="81"/>
      <c r="E111" s="81"/>
      <c r="F111" s="81"/>
      <c r="G111" s="81">
        <f t="shared" si="1"/>
        <v>325</v>
      </c>
    </row>
    <row r="112" spans="1:7" ht="36" customHeight="1" hidden="1" outlineLevel="2">
      <c r="A112" s="19" t="s">
        <v>189</v>
      </c>
      <c r="B112" s="65" t="s">
        <v>190</v>
      </c>
      <c r="C112" s="81"/>
      <c r="D112" s="81"/>
      <c r="E112" s="81"/>
      <c r="F112" s="81"/>
      <c r="G112" s="81">
        <f t="shared" si="1"/>
        <v>0</v>
      </c>
    </row>
    <row r="113" spans="1:7" ht="18" customHeight="1" outlineLevel="1" collapsed="1">
      <c r="A113" s="108" t="s">
        <v>191</v>
      </c>
      <c r="B113" s="104" t="s">
        <v>192</v>
      </c>
      <c r="C113" s="102">
        <f>C117+C114</f>
        <v>115</v>
      </c>
      <c r="D113" s="102">
        <f>D117+D114</f>
        <v>0</v>
      </c>
      <c r="E113" s="102">
        <f>E117+E114</f>
        <v>0</v>
      </c>
      <c r="F113" s="102">
        <f>F117+F114</f>
        <v>0</v>
      </c>
      <c r="G113" s="102">
        <f t="shared" si="1"/>
        <v>115</v>
      </c>
    </row>
    <row r="114" spans="1:7" ht="12.75" customHeight="1" hidden="1" outlineLevel="2">
      <c r="A114" s="19" t="s">
        <v>193</v>
      </c>
      <c r="B114" s="65" t="s">
        <v>194</v>
      </c>
      <c r="C114" s="81">
        <v>0</v>
      </c>
      <c r="D114" s="81">
        <v>0</v>
      </c>
      <c r="E114" s="81">
        <v>0</v>
      </c>
      <c r="F114" s="81">
        <v>0</v>
      </c>
      <c r="G114" s="81">
        <f t="shared" si="1"/>
        <v>0</v>
      </c>
    </row>
    <row r="115" spans="1:7" ht="12.75" customHeight="1" hidden="1" outlineLevel="3">
      <c r="A115" s="23" t="s">
        <v>195</v>
      </c>
      <c r="B115" s="62" t="s">
        <v>196</v>
      </c>
      <c r="C115" s="81"/>
      <c r="D115" s="81"/>
      <c r="E115" s="81"/>
      <c r="F115" s="81"/>
      <c r="G115" s="81">
        <f t="shared" si="1"/>
        <v>0</v>
      </c>
    </row>
    <row r="116" spans="1:7" ht="12.75" customHeight="1" hidden="1" outlineLevel="3">
      <c r="A116" s="23" t="s">
        <v>197</v>
      </c>
      <c r="B116" s="62" t="s">
        <v>196</v>
      </c>
      <c r="C116" s="81"/>
      <c r="D116" s="81"/>
      <c r="E116" s="81"/>
      <c r="F116" s="81"/>
      <c r="G116" s="81">
        <f t="shared" si="1"/>
        <v>0</v>
      </c>
    </row>
    <row r="117" spans="1:7" ht="20.25" customHeight="1" outlineLevel="2" collapsed="1">
      <c r="A117" s="19" t="s">
        <v>198</v>
      </c>
      <c r="B117" s="65" t="s">
        <v>199</v>
      </c>
      <c r="C117" s="81">
        <v>115</v>
      </c>
      <c r="D117" s="81"/>
      <c r="E117" s="81"/>
      <c r="F117" s="81"/>
      <c r="G117" s="81">
        <f t="shared" si="1"/>
        <v>115</v>
      </c>
    </row>
    <row r="118" spans="1:7" ht="30" hidden="1" outlineLevel="3">
      <c r="A118" s="23" t="s">
        <v>200</v>
      </c>
      <c r="B118" s="62" t="s">
        <v>201</v>
      </c>
      <c r="C118" s="80"/>
      <c r="D118" s="80"/>
      <c r="E118" s="80"/>
      <c r="F118" s="80"/>
      <c r="G118" s="80">
        <f t="shared" si="1"/>
        <v>0</v>
      </c>
    </row>
    <row r="119" spans="1:7" ht="12.75" customHeight="1" hidden="1" outlineLevel="1" collapsed="1">
      <c r="A119" s="15" t="s">
        <v>202</v>
      </c>
      <c r="B119" s="60" t="s">
        <v>203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1"/>
        <v>0</v>
      </c>
    </row>
    <row r="120" spans="1:7" s="12" customFormat="1" ht="12.75" customHeight="1" hidden="1" outlineLevel="1">
      <c r="A120" s="30"/>
      <c r="B120" s="70" t="s">
        <v>204</v>
      </c>
      <c r="C120" s="86"/>
      <c r="D120" s="86"/>
      <c r="E120" s="86"/>
      <c r="F120" s="86"/>
      <c r="G120" s="86">
        <f t="shared" si="1"/>
        <v>0</v>
      </c>
    </row>
    <row r="121" spans="1:7" ht="9" customHeight="1" hidden="1" collapsed="1">
      <c r="A121" s="31"/>
      <c r="B121" s="32"/>
      <c r="C121" s="80"/>
      <c r="D121" s="80"/>
      <c r="E121" s="80"/>
      <c r="F121" s="80"/>
      <c r="G121" s="80">
        <f t="shared" si="1"/>
        <v>0</v>
      </c>
    </row>
    <row r="122" spans="1:8" ht="21.75" customHeight="1">
      <c r="A122" s="108" t="s">
        <v>205</v>
      </c>
      <c r="B122" s="104" t="s">
        <v>206</v>
      </c>
      <c r="C122" s="103">
        <f>C123+C136+C156+C166+C182+C198+C226</f>
        <v>769236.7</v>
      </c>
      <c r="D122" s="103">
        <f>D123+D136+D156+D166+D182+D198+D226</f>
        <v>763132.9</v>
      </c>
      <c r="E122" s="103">
        <f>E123+E136+E156+E166+E182+E198+E226</f>
        <v>757125</v>
      </c>
      <c r="F122" s="103">
        <f>F123+F136+F156+F166+F182+F198+F226</f>
        <v>-329098.4</v>
      </c>
      <c r="G122" s="103">
        <f t="shared" si="1"/>
        <v>440138.29999999993</v>
      </c>
      <c r="H122" s="99"/>
    </row>
    <row r="123" spans="1:7" ht="16.5" customHeight="1">
      <c r="A123" s="108"/>
      <c r="B123" s="104" t="s">
        <v>207</v>
      </c>
      <c r="C123" s="102">
        <f>C124+C127</f>
        <v>172586</v>
      </c>
      <c r="D123" s="102">
        <f>D124+D127</f>
        <v>199749</v>
      </c>
      <c r="E123" s="102">
        <f>E124+E127</f>
        <v>220210</v>
      </c>
      <c r="F123" s="102">
        <f>F124+F127</f>
        <v>-29666</v>
      </c>
      <c r="G123" s="102">
        <f t="shared" si="1"/>
        <v>142920</v>
      </c>
    </row>
    <row r="124" spans="1:7" ht="30" outlineLevel="1">
      <c r="A124" s="19" t="s">
        <v>208</v>
      </c>
      <c r="B124" s="65" t="s">
        <v>209</v>
      </c>
      <c r="C124" s="81">
        <f>C125+C126</f>
        <v>172586</v>
      </c>
      <c r="D124" s="81">
        <f>D125+D126</f>
        <v>199749</v>
      </c>
      <c r="E124" s="81">
        <f>E125+E126</f>
        <v>220210</v>
      </c>
      <c r="F124" s="81">
        <f>F125+F126</f>
        <v>-34517</v>
      </c>
      <c r="G124" s="81">
        <f t="shared" si="1"/>
        <v>138069</v>
      </c>
    </row>
    <row r="125" spans="1:7" ht="48.75" customHeight="1" outlineLevel="1">
      <c r="A125" s="34" t="s">
        <v>210</v>
      </c>
      <c r="B125" s="62" t="s">
        <v>211</v>
      </c>
      <c r="C125" s="82">
        <v>172586</v>
      </c>
      <c r="D125" s="82">
        <v>199749</v>
      </c>
      <c r="E125" s="82">
        <v>220210</v>
      </c>
      <c r="F125" s="82">
        <v>-34517</v>
      </c>
      <c r="G125" s="82">
        <f t="shared" si="1"/>
        <v>138069</v>
      </c>
    </row>
    <row r="126" spans="1:7" ht="32.25" customHeight="1" hidden="1" outlineLevel="1">
      <c r="A126" s="34" t="s">
        <v>212</v>
      </c>
      <c r="B126" s="62" t="s">
        <v>213</v>
      </c>
      <c r="C126" s="82"/>
      <c r="D126" s="82"/>
      <c r="E126" s="82"/>
      <c r="F126" s="82"/>
      <c r="G126" s="82">
        <f t="shared" si="1"/>
        <v>0</v>
      </c>
    </row>
    <row r="127" spans="1:7" ht="45" outlineLevel="1">
      <c r="A127" s="35" t="s">
        <v>214</v>
      </c>
      <c r="B127" s="65" t="s">
        <v>215</v>
      </c>
      <c r="C127" s="81">
        <v>0</v>
      </c>
      <c r="D127" s="81"/>
      <c r="E127" s="81"/>
      <c r="F127" s="81">
        <v>4851</v>
      </c>
      <c r="G127" s="81">
        <f t="shared" si="1"/>
        <v>4851</v>
      </c>
    </row>
    <row r="128" spans="1:7" s="3" customFormat="1" ht="41.25" customHeight="1" outlineLevel="1">
      <c r="A128" s="120"/>
      <c r="B128" s="71" t="s">
        <v>216</v>
      </c>
      <c r="C128" s="87">
        <f>C130+C131</f>
        <v>190872.40000000002</v>
      </c>
      <c r="D128" s="87">
        <f>D130+D131</f>
        <v>217800.5</v>
      </c>
      <c r="E128" s="87">
        <f>E130+E131</f>
        <v>234406</v>
      </c>
      <c r="F128" s="87">
        <f>F130+F131</f>
        <v>-8137.2</v>
      </c>
      <c r="G128" s="87">
        <f t="shared" si="1"/>
        <v>182735.2</v>
      </c>
    </row>
    <row r="129" spans="1:7" s="3" customFormat="1" ht="14.25" outlineLevel="1">
      <c r="A129" s="120"/>
      <c r="B129" s="72" t="s">
        <v>217</v>
      </c>
      <c r="C129" s="81"/>
      <c r="D129" s="81"/>
      <c r="E129" s="81"/>
      <c r="F129" s="81"/>
      <c r="G129" s="81"/>
    </row>
    <row r="130" spans="1:7" s="3" customFormat="1" ht="15">
      <c r="A130" s="120"/>
      <c r="B130" s="73" t="s">
        <v>218</v>
      </c>
      <c r="C130" s="88">
        <f>C137+C157+C167</f>
        <v>181599.30000000002</v>
      </c>
      <c r="D130" s="88">
        <f>D137+D157+D167</f>
        <v>206921</v>
      </c>
      <c r="E130" s="88">
        <f>E137+E157+E167</f>
        <v>223479.1</v>
      </c>
      <c r="F130" s="88">
        <f>F137+F157+F167</f>
        <v>-12320</v>
      </c>
      <c r="G130" s="88">
        <f t="shared" si="1"/>
        <v>169279.30000000002</v>
      </c>
    </row>
    <row r="131" spans="1:7" s="3" customFormat="1" ht="15">
      <c r="A131" s="120"/>
      <c r="B131" s="73" t="s">
        <v>219</v>
      </c>
      <c r="C131" s="88">
        <f>C151+C162+C174</f>
        <v>9273.1</v>
      </c>
      <c r="D131" s="88">
        <f>D151+D162+D174</f>
        <v>10879.5</v>
      </c>
      <c r="E131" s="88">
        <f>E151+E162+E174</f>
        <v>10926.9</v>
      </c>
      <c r="F131" s="88">
        <f>F151+F162+F174</f>
        <v>4182.8</v>
      </c>
      <c r="G131" s="88">
        <f t="shared" si="1"/>
        <v>13455.900000000001</v>
      </c>
    </row>
    <row r="132" spans="1:7" s="3" customFormat="1" ht="12.75" customHeight="1" hidden="1" outlineLevel="1">
      <c r="A132" s="120"/>
      <c r="B132" s="71" t="s">
        <v>220</v>
      </c>
      <c r="C132" s="81">
        <f>C134+C135</f>
        <v>0</v>
      </c>
      <c r="D132" s="81">
        <f>D134+D135</f>
        <v>0</v>
      </c>
      <c r="E132" s="81">
        <f>E134+E135</f>
        <v>0</v>
      </c>
      <c r="F132" s="81">
        <f>F134+F135</f>
        <v>0</v>
      </c>
      <c r="G132" s="81">
        <f t="shared" si="1"/>
        <v>0</v>
      </c>
    </row>
    <row r="133" spans="1:7" s="3" customFormat="1" ht="14.25" hidden="1" outlineLevel="1">
      <c r="A133" s="120"/>
      <c r="B133" s="72" t="s">
        <v>217</v>
      </c>
      <c r="C133" s="81"/>
      <c r="D133" s="81"/>
      <c r="E133" s="81"/>
      <c r="F133" s="81"/>
      <c r="G133" s="81">
        <f t="shared" si="1"/>
        <v>0</v>
      </c>
    </row>
    <row r="134" spans="1:7" s="3" customFormat="1" ht="15" hidden="1">
      <c r="A134" s="120"/>
      <c r="B134" s="73" t="s">
        <v>218</v>
      </c>
      <c r="C134" s="88"/>
      <c r="D134" s="88"/>
      <c r="E134" s="88"/>
      <c r="F134" s="88"/>
      <c r="G134" s="88">
        <f t="shared" si="1"/>
        <v>0</v>
      </c>
    </row>
    <row r="135" spans="1:7" s="3" customFormat="1" ht="15" hidden="1">
      <c r="A135" s="120"/>
      <c r="B135" s="73" t="s">
        <v>219</v>
      </c>
      <c r="C135" s="88"/>
      <c r="D135" s="88"/>
      <c r="E135" s="88"/>
      <c r="F135" s="88"/>
      <c r="G135" s="88">
        <f t="shared" si="1"/>
        <v>0</v>
      </c>
    </row>
    <row r="136" spans="1:7" ht="59.25" customHeight="1" outlineLevel="1">
      <c r="A136" s="36"/>
      <c r="B136" s="109" t="s">
        <v>221</v>
      </c>
      <c r="C136" s="103">
        <f>C137+C151</f>
        <v>174568.1</v>
      </c>
      <c r="D136" s="103">
        <f>D137+D151</f>
        <v>199734.5</v>
      </c>
      <c r="E136" s="103">
        <f>E137+E151</f>
        <v>215633.9</v>
      </c>
      <c r="F136" s="103">
        <f>F137+F151</f>
        <v>-8600</v>
      </c>
      <c r="G136" s="103">
        <f t="shared" si="1"/>
        <v>165968.1</v>
      </c>
    </row>
    <row r="137" spans="1:7" s="3" customFormat="1" ht="15">
      <c r="A137" s="36"/>
      <c r="B137" s="73" t="s">
        <v>218</v>
      </c>
      <c r="C137" s="88">
        <f>C139+C140+C141+C142+C143+C145+C146+C147+C148+C149+C150</f>
        <v>172615</v>
      </c>
      <c r="D137" s="88">
        <f>D139+D140+D141+D142+D143+D145+D146+D147+D148+D149+D150</f>
        <v>197560</v>
      </c>
      <c r="E137" s="88">
        <f>E139+E140+E141+E142+E143+E145+E146+E147+E148+E149+E150</f>
        <v>213592</v>
      </c>
      <c r="F137" s="88">
        <f>F139+F140+F141+F142+F143+F145+F146+F147+F148+F149+F150</f>
        <v>-12032</v>
      </c>
      <c r="G137" s="88">
        <f t="shared" si="1"/>
        <v>160583</v>
      </c>
    </row>
    <row r="138" spans="1:7" ht="14.25">
      <c r="A138" s="36"/>
      <c r="B138" s="72" t="s">
        <v>217</v>
      </c>
      <c r="C138" s="80"/>
      <c r="D138" s="80"/>
      <c r="E138" s="80"/>
      <c r="F138" s="80"/>
      <c r="G138" s="80"/>
    </row>
    <row r="139" spans="1:8" ht="75" outlineLevel="1">
      <c r="A139" s="35" t="s">
        <v>222</v>
      </c>
      <c r="B139" s="95" t="s">
        <v>223</v>
      </c>
      <c r="C139" s="87">
        <v>1182</v>
      </c>
      <c r="D139" s="87">
        <v>1144</v>
      </c>
      <c r="E139" s="87">
        <v>1143</v>
      </c>
      <c r="F139" s="87">
        <v>-301</v>
      </c>
      <c r="G139" s="87">
        <f aca="true" t="shared" si="2" ref="G139:G202">C139+F139</f>
        <v>881</v>
      </c>
      <c r="H139" s="94"/>
    </row>
    <row r="140" spans="1:7" ht="45" outlineLevel="1">
      <c r="A140" s="35" t="s">
        <v>224</v>
      </c>
      <c r="B140" s="65" t="s">
        <v>225</v>
      </c>
      <c r="C140" s="87">
        <v>435</v>
      </c>
      <c r="D140" s="87">
        <v>587</v>
      </c>
      <c r="E140" s="87">
        <v>504</v>
      </c>
      <c r="F140" s="87">
        <v>-33</v>
      </c>
      <c r="G140" s="87">
        <f t="shared" si="2"/>
        <v>402</v>
      </c>
    </row>
    <row r="141" spans="1:7" ht="60" customHeight="1" outlineLevel="1">
      <c r="A141" s="35" t="s">
        <v>226</v>
      </c>
      <c r="B141" s="65" t="s">
        <v>227</v>
      </c>
      <c r="C141" s="87">
        <v>13803</v>
      </c>
      <c r="D141" s="87">
        <v>13955</v>
      </c>
      <c r="E141" s="87">
        <v>14177</v>
      </c>
      <c r="F141" s="87">
        <v>-1166</v>
      </c>
      <c r="G141" s="87">
        <f t="shared" si="2"/>
        <v>12637</v>
      </c>
    </row>
    <row r="142" spans="1:7" ht="64.5" customHeight="1" outlineLevel="1">
      <c r="A142" s="35" t="s">
        <v>228</v>
      </c>
      <c r="B142" s="65" t="s">
        <v>343</v>
      </c>
      <c r="C142" s="87">
        <v>11361</v>
      </c>
      <c r="D142" s="87">
        <v>12154</v>
      </c>
      <c r="E142" s="87">
        <v>13292</v>
      </c>
      <c r="F142" s="87"/>
      <c r="G142" s="87">
        <f t="shared" si="2"/>
        <v>11361</v>
      </c>
    </row>
    <row r="143" spans="1:7" ht="75" hidden="1" outlineLevel="1">
      <c r="A143" s="35" t="s">
        <v>229</v>
      </c>
      <c r="B143" s="65" t="s">
        <v>342</v>
      </c>
      <c r="C143" s="87">
        <v>0</v>
      </c>
      <c r="D143" s="87">
        <v>0</v>
      </c>
      <c r="E143" s="87">
        <v>1386</v>
      </c>
      <c r="F143" s="87"/>
      <c r="G143" s="87">
        <f t="shared" si="2"/>
        <v>0</v>
      </c>
    </row>
    <row r="144" spans="1:7" ht="12.75" customHeight="1" hidden="1">
      <c r="A144" s="19" t="s">
        <v>230</v>
      </c>
      <c r="B144" s="65" t="s">
        <v>231</v>
      </c>
      <c r="C144" s="97"/>
      <c r="D144" s="97"/>
      <c r="E144" s="97"/>
      <c r="F144" s="97"/>
      <c r="G144" s="97">
        <f t="shared" si="2"/>
        <v>0</v>
      </c>
    </row>
    <row r="145" spans="1:7" ht="48" customHeight="1">
      <c r="A145" s="38" t="s">
        <v>232</v>
      </c>
      <c r="B145" s="65" t="s">
        <v>233</v>
      </c>
      <c r="C145" s="87">
        <v>3605</v>
      </c>
      <c r="D145" s="87">
        <v>3452</v>
      </c>
      <c r="E145" s="87">
        <v>3470</v>
      </c>
      <c r="F145" s="87">
        <v>-1112</v>
      </c>
      <c r="G145" s="87">
        <f t="shared" si="2"/>
        <v>2493</v>
      </c>
    </row>
    <row r="146" spans="1:7" ht="63" customHeight="1">
      <c r="A146" s="38" t="s">
        <v>234</v>
      </c>
      <c r="B146" s="65" t="s">
        <v>235</v>
      </c>
      <c r="C146" s="87">
        <v>87</v>
      </c>
      <c r="D146" s="87">
        <v>120</v>
      </c>
      <c r="E146" s="87">
        <v>113</v>
      </c>
      <c r="F146" s="87">
        <v>-7</v>
      </c>
      <c r="G146" s="87">
        <f t="shared" si="2"/>
        <v>80</v>
      </c>
    </row>
    <row r="147" spans="1:7" s="40" customFormat="1" ht="30" outlineLevel="1">
      <c r="A147" s="35" t="s">
        <v>363</v>
      </c>
      <c r="B147" s="65" t="s">
        <v>364</v>
      </c>
      <c r="C147" s="87">
        <v>0</v>
      </c>
      <c r="D147" s="87">
        <v>12154</v>
      </c>
      <c r="E147" s="87">
        <v>13292</v>
      </c>
      <c r="F147" s="87">
        <v>251</v>
      </c>
      <c r="G147" s="87">
        <f>C147+F147</f>
        <v>251</v>
      </c>
    </row>
    <row r="148" spans="1:7" ht="30">
      <c r="A148" s="38" t="s">
        <v>236</v>
      </c>
      <c r="B148" s="65" t="s">
        <v>237</v>
      </c>
      <c r="C148" s="87">
        <v>2248</v>
      </c>
      <c r="D148" s="87">
        <v>2248</v>
      </c>
      <c r="E148" s="87">
        <v>2248</v>
      </c>
      <c r="F148" s="87">
        <v>321</v>
      </c>
      <c r="G148" s="87">
        <f t="shared" si="2"/>
        <v>2569</v>
      </c>
    </row>
    <row r="149" spans="1:7" ht="48.75" customHeight="1" outlineLevel="1">
      <c r="A149" s="35" t="s">
        <v>238</v>
      </c>
      <c r="B149" s="65" t="s">
        <v>239</v>
      </c>
      <c r="C149" s="87">
        <v>139435</v>
      </c>
      <c r="D149" s="87">
        <v>151251</v>
      </c>
      <c r="E149" s="87">
        <v>163280</v>
      </c>
      <c r="F149" s="87">
        <v>-12642</v>
      </c>
      <c r="G149" s="87">
        <f t="shared" si="2"/>
        <v>126793</v>
      </c>
    </row>
    <row r="150" spans="1:7" ht="79.5" customHeight="1" outlineLevel="1">
      <c r="A150" s="35" t="s">
        <v>361</v>
      </c>
      <c r="B150" s="65" t="s">
        <v>360</v>
      </c>
      <c r="C150" s="87">
        <v>459</v>
      </c>
      <c r="D150" s="87">
        <v>495</v>
      </c>
      <c r="E150" s="87">
        <v>687</v>
      </c>
      <c r="F150" s="87">
        <v>2657</v>
      </c>
      <c r="G150" s="87">
        <f t="shared" si="2"/>
        <v>3116</v>
      </c>
    </row>
    <row r="151" spans="1:7" s="3" customFormat="1" ht="15">
      <c r="A151" s="36"/>
      <c r="B151" s="73" t="s">
        <v>219</v>
      </c>
      <c r="C151" s="88">
        <f>C153+C154+C155</f>
        <v>1953.1000000000001</v>
      </c>
      <c r="D151" s="88">
        <f>D153+D154+D155</f>
        <v>2174.5</v>
      </c>
      <c r="E151" s="88">
        <f>E153+E154+E155</f>
        <v>2041.9</v>
      </c>
      <c r="F151" s="88">
        <f>F153+F154+F155</f>
        <v>3432</v>
      </c>
      <c r="G151" s="88">
        <f t="shared" si="2"/>
        <v>5385.1</v>
      </c>
    </row>
    <row r="152" spans="1:7" ht="15">
      <c r="A152" s="19"/>
      <c r="B152" s="72" t="s">
        <v>217</v>
      </c>
      <c r="C152" s="97"/>
      <c r="D152" s="97"/>
      <c r="E152" s="97"/>
      <c r="F152" s="97"/>
      <c r="G152" s="97"/>
    </row>
    <row r="153" spans="1:7" ht="49.5" customHeight="1" outlineLevel="1">
      <c r="A153" s="38" t="s">
        <v>240</v>
      </c>
      <c r="B153" s="65" t="s">
        <v>241</v>
      </c>
      <c r="C153" s="87">
        <v>1821.2</v>
      </c>
      <c r="D153" s="87">
        <v>1872.1</v>
      </c>
      <c r="E153" s="87">
        <v>1891.1</v>
      </c>
      <c r="F153" s="87"/>
      <c r="G153" s="87">
        <f t="shared" si="2"/>
        <v>1821.2</v>
      </c>
    </row>
    <row r="154" spans="1:7" ht="45" outlineLevel="1">
      <c r="A154" s="38" t="s">
        <v>242</v>
      </c>
      <c r="B154" s="65" t="s">
        <v>243</v>
      </c>
      <c r="C154" s="87">
        <v>131.9</v>
      </c>
      <c r="D154" s="87">
        <v>151.2</v>
      </c>
      <c r="E154" s="87">
        <v>75.4</v>
      </c>
      <c r="F154" s="87">
        <v>163.6</v>
      </c>
      <c r="G154" s="87">
        <f t="shared" si="2"/>
        <v>295.5</v>
      </c>
    </row>
    <row r="155" spans="1:7" s="40" customFormat="1" ht="75" outlineLevel="1">
      <c r="A155" s="38" t="s">
        <v>362</v>
      </c>
      <c r="B155" s="65" t="s">
        <v>360</v>
      </c>
      <c r="C155" s="87">
        <v>0</v>
      </c>
      <c r="D155" s="87">
        <v>151.2</v>
      </c>
      <c r="E155" s="87">
        <v>75.4</v>
      </c>
      <c r="F155" s="87">
        <v>3268.4</v>
      </c>
      <c r="G155" s="87">
        <f>C155+F155</f>
        <v>3268.4</v>
      </c>
    </row>
    <row r="156" spans="1:7" ht="57" outlineLevel="1">
      <c r="A156" s="42"/>
      <c r="B156" s="109" t="s">
        <v>244</v>
      </c>
      <c r="C156" s="103">
        <f>C157+C162</f>
        <v>4734.1</v>
      </c>
      <c r="D156" s="103">
        <f>D157+D162</f>
        <v>4866.2</v>
      </c>
      <c r="E156" s="103">
        <f>E157+E162</f>
        <v>5056.2</v>
      </c>
      <c r="F156" s="103">
        <f>F157+F162</f>
        <v>0</v>
      </c>
      <c r="G156" s="103">
        <f t="shared" si="2"/>
        <v>4734.1</v>
      </c>
    </row>
    <row r="157" spans="1:7" ht="15" outlineLevel="1">
      <c r="A157" s="42"/>
      <c r="B157" s="73" t="s">
        <v>218</v>
      </c>
      <c r="C157" s="88">
        <f>C159+C160+C161</f>
        <v>4734.1</v>
      </c>
      <c r="D157" s="88">
        <f>D159+D160+D161</f>
        <v>4866.2</v>
      </c>
      <c r="E157" s="88">
        <f>E159+E160+E161</f>
        <v>5056.2</v>
      </c>
      <c r="F157" s="88">
        <f>F159+F160+F161</f>
        <v>0</v>
      </c>
      <c r="G157" s="88">
        <f t="shared" si="2"/>
        <v>4734.1</v>
      </c>
    </row>
    <row r="158" spans="1:7" ht="15" outlineLevel="1">
      <c r="A158" s="42"/>
      <c r="B158" s="72" t="s">
        <v>217</v>
      </c>
      <c r="C158" s="97"/>
      <c r="D158" s="97"/>
      <c r="E158" s="97"/>
      <c r="F158" s="97"/>
      <c r="G158" s="97"/>
    </row>
    <row r="159" spans="1:7" ht="30" outlineLevel="1">
      <c r="A159" s="35" t="s">
        <v>245</v>
      </c>
      <c r="B159" s="65" t="s">
        <v>246</v>
      </c>
      <c r="C159" s="87">
        <v>1452.8</v>
      </c>
      <c r="D159" s="87">
        <v>1543.6</v>
      </c>
      <c r="E159" s="87">
        <v>1543.6</v>
      </c>
      <c r="F159" s="87"/>
      <c r="G159" s="87">
        <f t="shared" si="2"/>
        <v>1452.8</v>
      </c>
    </row>
    <row r="160" spans="1:7" ht="33" customHeight="1" outlineLevel="1">
      <c r="A160" s="35" t="s">
        <v>247</v>
      </c>
      <c r="B160" s="65" t="s">
        <v>248</v>
      </c>
      <c r="C160" s="87">
        <v>3281.3</v>
      </c>
      <c r="D160" s="87">
        <v>3322.6</v>
      </c>
      <c r="E160" s="87">
        <v>3512.6</v>
      </c>
      <c r="F160" s="87"/>
      <c r="G160" s="87">
        <f t="shared" si="2"/>
        <v>3281.3</v>
      </c>
    </row>
    <row r="161" spans="1:7" s="40" customFormat="1" ht="60" hidden="1" outlineLevel="1">
      <c r="A161" s="39" t="s">
        <v>249</v>
      </c>
      <c r="B161" s="65" t="s">
        <v>250</v>
      </c>
      <c r="C161" s="80"/>
      <c r="D161" s="80"/>
      <c r="E161" s="80"/>
      <c r="F161" s="80"/>
      <c r="G161" s="80">
        <f t="shared" si="2"/>
        <v>0</v>
      </c>
    </row>
    <row r="162" spans="1:7" ht="15" hidden="1" outlineLevel="1">
      <c r="A162" s="42"/>
      <c r="B162" s="73" t="s">
        <v>219</v>
      </c>
      <c r="C162" s="89">
        <f>C164</f>
        <v>0</v>
      </c>
      <c r="D162" s="89">
        <f>D164</f>
        <v>0</v>
      </c>
      <c r="E162" s="89">
        <f>E164</f>
        <v>0</v>
      </c>
      <c r="F162" s="89">
        <f>F164</f>
        <v>0</v>
      </c>
      <c r="G162" s="89">
        <f t="shared" si="2"/>
        <v>0</v>
      </c>
    </row>
    <row r="163" spans="1:7" ht="15" hidden="1" outlineLevel="1">
      <c r="A163" s="42"/>
      <c r="B163" s="72" t="s">
        <v>217</v>
      </c>
      <c r="C163" s="80"/>
      <c r="D163" s="80"/>
      <c r="E163" s="80"/>
      <c r="F163" s="80"/>
      <c r="G163" s="80">
        <f t="shared" si="2"/>
        <v>0</v>
      </c>
    </row>
    <row r="164" spans="1:7" s="40" customFormat="1" ht="12.75" customHeight="1" hidden="1" outlineLevel="1">
      <c r="A164" s="39" t="s">
        <v>251</v>
      </c>
      <c r="B164" s="65" t="s">
        <v>250</v>
      </c>
      <c r="C164" s="80"/>
      <c r="D164" s="80"/>
      <c r="E164" s="80"/>
      <c r="F164" s="80"/>
      <c r="G164" s="80">
        <f t="shared" si="2"/>
        <v>0</v>
      </c>
    </row>
    <row r="165" spans="1:7" ht="12.75" customHeight="1" hidden="1" outlineLevel="1">
      <c r="A165" s="19"/>
      <c r="B165" s="65"/>
      <c r="C165" s="80"/>
      <c r="D165" s="80"/>
      <c r="E165" s="80"/>
      <c r="F165" s="80"/>
      <c r="G165" s="80">
        <f t="shared" si="2"/>
        <v>0</v>
      </c>
    </row>
    <row r="166" spans="1:7" ht="76.5" customHeight="1" outlineLevel="1">
      <c r="A166" s="19"/>
      <c r="B166" s="109" t="s">
        <v>252</v>
      </c>
      <c r="C166" s="110">
        <f>C167+C174</f>
        <v>11570.2</v>
      </c>
      <c r="D166" s="110">
        <f>D167+D174</f>
        <v>13199.8</v>
      </c>
      <c r="E166" s="110">
        <f>E167+E174</f>
        <v>13715.9</v>
      </c>
      <c r="F166" s="110">
        <f>F167+F174</f>
        <v>462.79999999999995</v>
      </c>
      <c r="G166" s="110">
        <f t="shared" si="2"/>
        <v>12033</v>
      </c>
    </row>
    <row r="167" spans="1:7" ht="14.25" customHeight="1" outlineLevel="1">
      <c r="A167" s="19"/>
      <c r="B167" s="73" t="s">
        <v>218</v>
      </c>
      <c r="C167" s="88">
        <f>C169+C170+C171+C172+C173</f>
        <v>4250.2</v>
      </c>
      <c r="D167" s="88">
        <f>D169+D170+D171+D172+D173</f>
        <v>4494.8</v>
      </c>
      <c r="E167" s="88">
        <f>E169+E170+E171+E172+E173</f>
        <v>4830.9</v>
      </c>
      <c r="F167" s="88">
        <f>F169+F170+F171+F172+F173</f>
        <v>-288</v>
      </c>
      <c r="G167" s="88">
        <f t="shared" si="2"/>
        <v>3962.2</v>
      </c>
    </row>
    <row r="168" spans="1:7" ht="14.25" customHeight="1" outlineLevel="1">
      <c r="A168" s="19"/>
      <c r="B168" s="72" t="s">
        <v>217</v>
      </c>
      <c r="C168" s="97"/>
      <c r="D168" s="97"/>
      <c r="E168" s="97"/>
      <c r="F168" s="97"/>
      <c r="G168" s="97"/>
    </row>
    <row r="169" spans="1:7" ht="34.5" customHeight="1" hidden="1" outlineLevel="1">
      <c r="A169" s="35" t="s">
        <v>253</v>
      </c>
      <c r="B169" s="65" t="s">
        <v>254</v>
      </c>
      <c r="C169" s="87"/>
      <c r="D169" s="87"/>
      <c r="E169" s="87"/>
      <c r="F169" s="87"/>
      <c r="G169" s="87">
        <f t="shared" si="2"/>
        <v>0</v>
      </c>
    </row>
    <row r="170" spans="1:7" ht="45" outlineLevel="1">
      <c r="A170" s="35" t="s">
        <v>255</v>
      </c>
      <c r="B170" s="65" t="s">
        <v>344</v>
      </c>
      <c r="C170" s="87">
        <v>2228</v>
      </c>
      <c r="D170" s="87">
        <v>2432</v>
      </c>
      <c r="E170" s="87">
        <v>2609.5</v>
      </c>
      <c r="F170" s="87"/>
      <c r="G170" s="87">
        <f t="shared" si="2"/>
        <v>2228</v>
      </c>
    </row>
    <row r="171" spans="1:7" s="40" customFormat="1" ht="36" customHeight="1">
      <c r="A171" s="35" t="s">
        <v>348</v>
      </c>
      <c r="B171" s="65" t="s">
        <v>256</v>
      </c>
      <c r="C171" s="87">
        <v>768</v>
      </c>
      <c r="D171" s="87">
        <v>729</v>
      </c>
      <c r="E171" s="87">
        <v>791</v>
      </c>
      <c r="F171" s="87">
        <v>-153.6</v>
      </c>
      <c r="G171" s="87">
        <f t="shared" si="2"/>
        <v>614.4</v>
      </c>
    </row>
    <row r="172" spans="1:7" ht="30">
      <c r="A172" s="38" t="s">
        <v>257</v>
      </c>
      <c r="B172" s="65" t="s">
        <v>345</v>
      </c>
      <c r="C172" s="87">
        <v>1244.2</v>
      </c>
      <c r="D172" s="87">
        <v>1323.8</v>
      </c>
      <c r="E172" s="87">
        <v>1420.4</v>
      </c>
      <c r="F172" s="87">
        <v>-124.4</v>
      </c>
      <c r="G172" s="87">
        <f t="shared" si="2"/>
        <v>1119.8</v>
      </c>
    </row>
    <row r="173" spans="1:7" ht="60">
      <c r="A173" s="96" t="s">
        <v>346</v>
      </c>
      <c r="B173" s="95" t="s">
        <v>347</v>
      </c>
      <c r="C173" s="87">
        <v>10</v>
      </c>
      <c r="D173" s="87">
        <v>10</v>
      </c>
      <c r="E173" s="87">
        <v>10</v>
      </c>
      <c r="F173" s="87">
        <v>-10</v>
      </c>
      <c r="G173" s="87">
        <f t="shared" si="2"/>
        <v>0</v>
      </c>
    </row>
    <row r="174" spans="1:7" ht="15">
      <c r="A174" s="38"/>
      <c r="B174" s="73" t="s">
        <v>219</v>
      </c>
      <c r="C174" s="88">
        <f>C176+C177+C178+C179+C180</f>
        <v>7320</v>
      </c>
      <c r="D174" s="88">
        <f>D176+D177+D178+D179+D180</f>
        <v>8705</v>
      </c>
      <c r="E174" s="88">
        <f>E176+E177+E178+E179+E180</f>
        <v>8885</v>
      </c>
      <c r="F174" s="88">
        <f>F176+F177+F178+F179+F180</f>
        <v>750.8</v>
      </c>
      <c r="G174" s="88">
        <f t="shared" si="2"/>
        <v>8070.8</v>
      </c>
    </row>
    <row r="175" spans="1:7" ht="14.25">
      <c r="A175" s="38"/>
      <c r="B175" s="72" t="s">
        <v>217</v>
      </c>
      <c r="C175" s="80"/>
      <c r="D175" s="80"/>
      <c r="E175" s="80"/>
      <c r="F175" s="80"/>
      <c r="G175" s="80"/>
    </row>
    <row r="176" spans="1:7" ht="153.75" customHeight="1" outlineLevel="1">
      <c r="A176" s="35" t="s">
        <v>258</v>
      </c>
      <c r="B176" s="65" t="s">
        <v>259</v>
      </c>
      <c r="C176" s="87">
        <v>2779</v>
      </c>
      <c r="D176" s="87">
        <v>3464</v>
      </c>
      <c r="E176" s="87">
        <v>3000</v>
      </c>
      <c r="F176" s="87">
        <v>721.8</v>
      </c>
      <c r="G176" s="87">
        <f t="shared" si="2"/>
        <v>3500.8</v>
      </c>
    </row>
    <row r="177" spans="1:7" ht="36" customHeight="1" outlineLevel="1">
      <c r="A177" s="35" t="s">
        <v>349</v>
      </c>
      <c r="B177" s="65" t="s">
        <v>256</v>
      </c>
      <c r="C177" s="87">
        <v>1945</v>
      </c>
      <c r="D177" s="87">
        <v>2436</v>
      </c>
      <c r="E177" s="87">
        <v>2599</v>
      </c>
      <c r="F177" s="87"/>
      <c r="G177" s="87">
        <f t="shared" si="2"/>
        <v>1945</v>
      </c>
    </row>
    <row r="178" spans="1:7" ht="44.25" customHeight="1" outlineLevel="1">
      <c r="A178" s="35" t="s">
        <v>260</v>
      </c>
      <c r="B178" s="65" t="s">
        <v>261</v>
      </c>
      <c r="C178" s="87"/>
      <c r="D178" s="87"/>
      <c r="E178" s="87"/>
      <c r="F178" s="87">
        <v>1.9</v>
      </c>
      <c r="G178" s="87">
        <f t="shared" si="2"/>
        <v>1.9</v>
      </c>
    </row>
    <row r="179" spans="1:7" ht="46.5" customHeight="1" outlineLevel="1">
      <c r="A179" s="38" t="s">
        <v>262</v>
      </c>
      <c r="B179" s="65" t="s">
        <v>263</v>
      </c>
      <c r="C179" s="87">
        <v>2596</v>
      </c>
      <c r="D179" s="87">
        <v>2805</v>
      </c>
      <c r="E179" s="87">
        <v>3286</v>
      </c>
      <c r="F179" s="87">
        <v>27.1</v>
      </c>
      <c r="G179" s="87">
        <f t="shared" si="2"/>
        <v>2623.1</v>
      </c>
    </row>
    <row r="180" spans="1:7" ht="12.75" customHeight="1" hidden="1" outlineLevel="1">
      <c r="A180" s="43" t="s">
        <v>264</v>
      </c>
      <c r="B180" s="65" t="s">
        <v>265</v>
      </c>
      <c r="C180" s="97"/>
      <c r="D180" s="97"/>
      <c r="E180" s="97"/>
      <c r="F180" s="97"/>
      <c r="G180" s="97">
        <f t="shared" si="2"/>
        <v>0</v>
      </c>
    </row>
    <row r="181" spans="1:7" ht="8.25" customHeight="1" hidden="1" outlineLevel="1">
      <c r="A181" s="19"/>
      <c r="B181" s="65"/>
      <c r="C181" s="97"/>
      <c r="D181" s="97"/>
      <c r="E181" s="97"/>
      <c r="F181" s="97"/>
      <c r="G181" s="97">
        <f t="shared" si="2"/>
        <v>0</v>
      </c>
    </row>
    <row r="182" spans="1:7" ht="30" customHeight="1" outlineLevel="1">
      <c r="A182" s="19"/>
      <c r="B182" s="109" t="s">
        <v>266</v>
      </c>
      <c r="C182" s="110">
        <f>C183+C192</f>
        <v>13311</v>
      </c>
      <c r="D182" s="110">
        <f>D183+D192</f>
        <v>15167</v>
      </c>
      <c r="E182" s="110">
        <f>E183+E192</f>
        <v>13164</v>
      </c>
      <c r="F182" s="110">
        <f>F183+F192</f>
        <v>4349.8</v>
      </c>
      <c r="G182" s="110">
        <f t="shared" si="2"/>
        <v>17660.8</v>
      </c>
    </row>
    <row r="183" spans="1:7" ht="15" customHeight="1" outlineLevel="1">
      <c r="A183" s="19"/>
      <c r="B183" s="73" t="s">
        <v>218</v>
      </c>
      <c r="C183" s="88">
        <f>C185+C186+C187+C188+C190+C191</f>
        <v>0</v>
      </c>
      <c r="D183" s="88">
        <f>D185+D186+D187+D188+D189+D190+D191</f>
        <v>0</v>
      </c>
      <c r="E183" s="88">
        <f>E185+E186+E187+E188+E189+E190+E191</f>
        <v>0</v>
      </c>
      <c r="F183" s="88">
        <f>F185+F186+F187+F188+F190+F191</f>
        <v>4315.6</v>
      </c>
      <c r="G183" s="88">
        <f t="shared" si="2"/>
        <v>4315.6</v>
      </c>
    </row>
    <row r="184" spans="1:7" ht="15" customHeight="1" outlineLevel="1">
      <c r="A184" s="19"/>
      <c r="B184" s="72" t="s">
        <v>217</v>
      </c>
      <c r="C184" s="97"/>
      <c r="D184" s="97"/>
      <c r="E184" s="97"/>
      <c r="F184" s="97"/>
      <c r="G184" s="97"/>
    </row>
    <row r="185" spans="1:7" ht="33.75" customHeight="1" outlineLevel="1">
      <c r="A185" s="38" t="s">
        <v>366</v>
      </c>
      <c r="B185" s="65" t="s">
        <v>365</v>
      </c>
      <c r="C185" s="87">
        <v>0</v>
      </c>
      <c r="D185" s="87"/>
      <c r="E185" s="87"/>
      <c r="F185" s="87">
        <v>4315.6</v>
      </c>
      <c r="G185" s="87">
        <f t="shared" si="2"/>
        <v>4315.6</v>
      </c>
    </row>
    <row r="186" spans="1:7" ht="12.75" customHeight="1" hidden="1" outlineLevel="1">
      <c r="A186" s="43" t="s">
        <v>267</v>
      </c>
      <c r="B186" s="65" t="s">
        <v>268</v>
      </c>
      <c r="C186" s="87"/>
      <c r="D186" s="87"/>
      <c r="E186" s="87"/>
      <c r="F186" s="87"/>
      <c r="G186" s="87">
        <f t="shared" si="2"/>
        <v>0</v>
      </c>
    </row>
    <row r="187" spans="1:7" ht="12.75" customHeight="1" hidden="1">
      <c r="A187" s="43" t="s">
        <v>269</v>
      </c>
      <c r="B187" s="65" t="s">
        <v>270</v>
      </c>
      <c r="C187" s="97"/>
      <c r="D187" s="97"/>
      <c r="E187" s="97"/>
      <c r="F187" s="97"/>
      <c r="G187" s="97">
        <f t="shared" si="2"/>
        <v>0</v>
      </c>
    </row>
    <row r="188" spans="1:7" ht="63.75" customHeight="1" hidden="1" outlineLevel="1">
      <c r="A188" s="38" t="s">
        <v>271</v>
      </c>
      <c r="B188" s="65" t="s">
        <v>272</v>
      </c>
      <c r="C188" s="87"/>
      <c r="D188" s="87"/>
      <c r="E188" s="87"/>
      <c r="F188" s="87"/>
      <c r="G188" s="87">
        <f t="shared" si="2"/>
        <v>0</v>
      </c>
    </row>
    <row r="189" spans="1:7" ht="12.75" customHeight="1" hidden="1" outlineLevel="1">
      <c r="A189" s="38" t="s">
        <v>273</v>
      </c>
      <c r="B189" s="65" t="s">
        <v>274</v>
      </c>
      <c r="C189" s="97"/>
      <c r="D189" s="87"/>
      <c r="E189" s="87"/>
      <c r="F189" s="97"/>
      <c r="G189" s="97">
        <f t="shared" si="2"/>
        <v>0</v>
      </c>
    </row>
    <row r="190" spans="1:7" ht="12.75" customHeight="1" hidden="1">
      <c r="A190" s="43" t="s">
        <v>275</v>
      </c>
      <c r="B190" s="65" t="s">
        <v>276</v>
      </c>
      <c r="C190" s="97"/>
      <c r="D190" s="97"/>
      <c r="E190" s="97"/>
      <c r="F190" s="97"/>
      <c r="G190" s="97">
        <f t="shared" si="2"/>
        <v>0</v>
      </c>
    </row>
    <row r="191" spans="1:7" ht="12.75" customHeight="1" hidden="1">
      <c r="A191" s="43" t="s">
        <v>277</v>
      </c>
      <c r="B191" s="65" t="s">
        <v>278</v>
      </c>
      <c r="C191" s="97"/>
      <c r="D191" s="97"/>
      <c r="E191" s="97"/>
      <c r="F191" s="97"/>
      <c r="G191" s="97">
        <f t="shared" si="2"/>
        <v>0</v>
      </c>
    </row>
    <row r="192" spans="1:7" ht="16.5" customHeight="1" outlineLevel="1">
      <c r="A192" s="19"/>
      <c r="B192" s="73" t="s">
        <v>219</v>
      </c>
      <c r="C192" s="88">
        <f>C194+C195+C196+C197</f>
        <v>13311</v>
      </c>
      <c r="D192" s="88">
        <f>D194+D195+D196+D197</f>
        <v>15167</v>
      </c>
      <c r="E192" s="88">
        <f>E194+E195+E196+E197</f>
        <v>13164</v>
      </c>
      <c r="F192" s="88">
        <f>F194+F195+F196+F197</f>
        <v>34.2</v>
      </c>
      <c r="G192" s="88">
        <f t="shared" si="2"/>
        <v>13345.2</v>
      </c>
    </row>
    <row r="193" spans="1:7" ht="16.5" customHeight="1" outlineLevel="1">
      <c r="A193" s="19"/>
      <c r="B193" s="72" t="s">
        <v>217</v>
      </c>
      <c r="C193" s="80"/>
      <c r="D193" s="80"/>
      <c r="E193" s="80"/>
      <c r="F193" s="80"/>
      <c r="G193" s="80"/>
    </row>
    <row r="194" spans="1:7" ht="12.75" customHeight="1" hidden="1" outlineLevel="1">
      <c r="A194" s="43" t="s">
        <v>279</v>
      </c>
      <c r="B194" s="65" t="s">
        <v>280</v>
      </c>
      <c r="C194" s="81"/>
      <c r="D194" s="81"/>
      <c r="E194" s="81"/>
      <c r="F194" s="81"/>
      <c r="G194" s="81">
        <f t="shared" si="2"/>
        <v>0</v>
      </c>
    </row>
    <row r="195" spans="1:7" ht="90" hidden="1" outlineLevel="1">
      <c r="A195" s="43" t="s">
        <v>267</v>
      </c>
      <c r="B195" s="65" t="s">
        <v>268</v>
      </c>
      <c r="C195" s="81"/>
      <c r="D195" s="81"/>
      <c r="E195" s="81"/>
      <c r="F195" s="81"/>
      <c r="G195" s="81">
        <f t="shared" si="2"/>
        <v>0</v>
      </c>
    </row>
    <row r="196" spans="1:7" ht="12.75" customHeight="1" hidden="1" outlineLevel="1">
      <c r="A196" s="43" t="s">
        <v>281</v>
      </c>
      <c r="B196" s="65" t="s">
        <v>282</v>
      </c>
      <c r="C196" s="80"/>
      <c r="D196" s="80"/>
      <c r="E196" s="80"/>
      <c r="F196" s="80"/>
      <c r="G196" s="80">
        <f t="shared" si="2"/>
        <v>0</v>
      </c>
    </row>
    <row r="197" spans="1:7" ht="105" customHeight="1" outlineLevel="1">
      <c r="A197" s="38" t="s">
        <v>283</v>
      </c>
      <c r="B197" s="65" t="s">
        <v>265</v>
      </c>
      <c r="C197" s="87">
        <v>13311</v>
      </c>
      <c r="D197" s="87">
        <v>15167</v>
      </c>
      <c r="E197" s="87">
        <v>13164</v>
      </c>
      <c r="F197" s="87">
        <v>34.2</v>
      </c>
      <c r="G197" s="87">
        <f t="shared" si="2"/>
        <v>13345.2</v>
      </c>
    </row>
    <row r="198" spans="1:7" ht="46.5" customHeight="1">
      <c r="A198" s="15"/>
      <c r="B198" s="109" t="s">
        <v>284</v>
      </c>
      <c r="C198" s="110">
        <f>C199+C219</f>
        <v>392467.3</v>
      </c>
      <c r="D198" s="111">
        <f>D199+D219</f>
        <v>330416.4</v>
      </c>
      <c r="E198" s="111">
        <f>E199+E219</f>
        <v>289345</v>
      </c>
      <c r="F198" s="110">
        <f>F199+F219</f>
        <v>-355645</v>
      </c>
      <c r="G198" s="110">
        <f t="shared" si="2"/>
        <v>36822.29999999999</v>
      </c>
    </row>
    <row r="199" spans="1:7" s="3" customFormat="1" ht="15">
      <c r="A199" s="36"/>
      <c r="B199" s="73" t="s">
        <v>218</v>
      </c>
      <c r="C199" s="93">
        <f>C201+C204+C211+C212+C213+C210+C214+C215+C216+C217</f>
        <v>384074</v>
      </c>
      <c r="D199" s="93">
        <f>D201+D204+D211+D212+D213+D210+D214+D224+D215+D216+D217</f>
        <v>325438</v>
      </c>
      <c r="E199" s="93">
        <f>E201+E204+E211+E212+E213+E210+E214+E224+E215+E216+E217</f>
        <v>284420</v>
      </c>
      <c r="F199" s="93">
        <f>F201+F204+F211+F212+F213+F210+F214+F215+F216+F217</f>
        <v>-351229</v>
      </c>
      <c r="G199" s="93">
        <f t="shared" si="2"/>
        <v>32845</v>
      </c>
    </row>
    <row r="200" spans="1:7" ht="14.25">
      <c r="A200" s="36"/>
      <c r="B200" s="72" t="s">
        <v>217</v>
      </c>
      <c r="C200" s="80"/>
      <c r="D200" s="80"/>
      <c r="E200" s="80"/>
      <c r="F200" s="80"/>
      <c r="G200" s="80"/>
    </row>
    <row r="201" spans="1:7" ht="51" customHeight="1" hidden="1" outlineLevel="1">
      <c r="A201" s="38" t="s">
        <v>285</v>
      </c>
      <c r="B201" s="65" t="s">
        <v>286</v>
      </c>
      <c r="C201" s="87">
        <v>15000</v>
      </c>
      <c r="D201" s="87">
        <v>20000</v>
      </c>
      <c r="E201" s="87">
        <v>5000</v>
      </c>
      <c r="F201" s="87">
        <v>-15000</v>
      </c>
      <c r="G201" s="87">
        <f t="shared" si="2"/>
        <v>0</v>
      </c>
    </row>
    <row r="202" spans="1:7" ht="12.75" customHeight="1" hidden="1" outlineLevel="2">
      <c r="A202" s="44" t="s">
        <v>287</v>
      </c>
      <c r="B202" s="62" t="s">
        <v>288</v>
      </c>
      <c r="C202" s="97"/>
      <c r="D202" s="97"/>
      <c r="E202" s="97"/>
      <c r="F202" s="97"/>
      <c r="G202" s="97">
        <f t="shared" si="2"/>
        <v>0</v>
      </c>
    </row>
    <row r="203" spans="1:7" ht="12.75" customHeight="1" hidden="1" outlineLevel="2">
      <c r="A203" s="44" t="s">
        <v>287</v>
      </c>
      <c r="B203" s="62" t="s">
        <v>289</v>
      </c>
      <c r="C203" s="97"/>
      <c r="D203" s="97"/>
      <c r="E203" s="97"/>
      <c r="F203" s="97"/>
      <c r="G203" s="97">
        <f aca="true" t="shared" si="3" ref="G203:G229">C203+F203</f>
        <v>0</v>
      </c>
    </row>
    <row r="204" spans="1:7" ht="45.75" customHeight="1" outlineLevel="1" collapsed="1">
      <c r="A204" s="38" t="s">
        <v>290</v>
      </c>
      <c r="B204" s="65" t="s">
        <v>291</v>
      </c>
      <c r="C204" s="87">
        <f>C205+C206+C207+C208+C209</f>
        <v>44533</v>
      </c>
      <c r="D204" s="87">
        <f>D205+D206+D207+D208+D209</f>
        <v>59124</v>
      </c>
      <c r="E204" s="87">
        <f>E205+E206+E207+E208+E209</f>
        <v>43292</v>
      </c>
      <c r="F204" s="87">
        <f>F205+F206+F207+F208+F209</f>
        <v>-32974</v>
      </c>
      <c r="G204" s="87">
        <f t="shared" si="3"/>
        <v>11559</v>
      </c>
    </row>
    <row r="205" spans="1:7" ht="60.75" customHeight="1" outlineLevel="2">
      <c r="A205" s="44" t="s">
        <v>352</v>
      </c>
      <c r="B205" s="62" t="s">
        <v>292</v>
      </c>
      <c r="C205" s="98">
        <v>7758</v>
      </c>
      <c r="D205" s="98">
        <v>7964</v>
      </c>
      <c r="E205" s="98">
        <v>8170</v>
      </c>
      <c r="F205" s="98">
        <v>-5626</v>
      </c>
      <c r="G205" s="98">
        <f t="shared" si="3"/>
        <v>2132</v>
      </c>
    </row>
    <row r="206" spans="1:7" ht="21.75" customHeight="1" hidden="1" outlineLevel="2">
      <c r="A206" s="44" t="s">
        <v>293</v>
      </c>
      <c r="B206" s="62" t="s">
        <v>294</v>
      </c>
      <c r="C206" s="98"/>
      <c r="D206" s="98">
        <v>12085</v>
      </c>
      <c r="E206" s="98">
        <v>7274</v>
      </c>
      <c r="F206" s="98"/>
      <c r="G206" s="98">
        <f t="shared" si="3"/>
        <v>0</v>
      </c>
    </row>
    <row r="207" spans="1:7" ht="64.5" customHeight="1" hidden="1" outlineLevel="2">
      <c r="A207" s="44" t="s">
        <v>295</v>
      </c>
      <c r="B207" s="62" t="s">
        <v>296</v>
      </c>
      <c r="C207" s="98"/>
      <c r="D207" s="98">
        <v>2300</v>
      </c>
      <c r="E207" s="98">
        <v>2300</v>
      </c>
      <c r="F207" s="98"/>
      <c r="G207" s="98">
        <f t="shared" si="3"/>
        <v>0</v>
      </c>
    </row>
    <row r="208" spans="1:7" ht="75" outlineLevel="2">
      <c r="A208" s="44" t="s">
        <v>351</v>
      </c>
      <c r="B208" s="62" t="s">
        <v>297</v>
      </c>
      <c r="C208" s="98">
        <v>13197</v>
      </c>
      <c r="D208" s="98">
        <v>13197</v>
      </c>
      <c r="E208" s="98">
        <v>13197</v>
      </c>
      <c r="F208" s="98">
        <v>-3770</v>
      </c>
      <c r="G208" s="98">
        <f t="shared" si="3"/>
        <v>9427</v>
      </c>
    </row>
    <row r="209" spans="1:7" ht="30" hidden="1" outlineLevel="2">
      <c r="A209" s="44" t="s">
        <v>350</v>
      </c>
      <c r="B209" s="62" t="s">
        <v>298</v>
      </c>
      <c r="C209" s="98">
        <v>23578</v>
      </c>
      <c r="D209" s="98">
        <v>23578</v>
      </c>
      <c r="E209" s="98">
        <v>12351</v>
      </c>
      <c r="F209" s="98">
        <v>-23578</v>
      </c>
      <c r="G209" s="98">
        <f t="shared" si="3"/>
        <v>0</v>
      </c>
    </row>
    <row r="210" spans="1:7" ht="12.75" customHeight="1" hidden="1" outlineLevel="1">
      <c r="A210" s="45" t="s">
        <v>299</v>
      </c>
      <c r="B210" s="65" t="s">
        <v>300</v>
      </c>
      <c r="C210" s="97"/>
      <c r="D210" s="97"/>
      <c r="E210" s="97"/>
      <c r="F210" s="97"/>
      <c r="G210" s="97"/>
    </row>
    <row r="211" spans="1:7" ht="47.25" customHeight="1" hidden="1" outlineLevel="1">
      <c r="A211" s="38" t="s">
        <v>353</v>
      </c>
      <c r="B211" s="65" t="s">
        <v>339</v>
      </c>
      <c r="C211" s="87">
        <v>49344</v>
      </c>
      <c r="D211" s="87">
        <v>58051</v>
      </c>
      <c r="E211" s="87">
        <v>67194</v>
      </c>
      <c r="F211" s="87">
        <v>-49344</v>
      </c>
      <c r="G211" s="87">
        <f t="shared" si="3"/>
        <v>0</v>
      </c>
    </row>
    <row r="212" spans="1:7" ht="47.25" customHeight="1" outlineLevel="1">
      <c r="A212" s="38" t="s">
        <v>301</v>
      </c>
      <c r="B212" s="65" t="s">
        <v>340</v>
      </c>
      <c r="C212" s="87">
        <v>23354</v>
      </c>
      <c r="D212" s="87">
        <v>0</v>
      </c>
      <c r="E212" s="87">
        <v>13601</v>
      </c>
      <c r="F212" s="87">
        <v>-9203</v>
      </c>
      <c r="G212" s="87">
        <f t="shared" si="3"/>
        <v>14151</v>
      </c>
    </row>
    <row r="213" spans="1:7" ht="60.75" customHeight="1" hidden="1" outlineLevel="1">
      <c r="A213" s="38" t="s">
        <v>302</v>
      </c>
      <c r="B213" s="65" t="s">
        <v>341</v>
      </c>
      <c r="C213" s="87">
        <f>83063+30376</f>
        <v>113439</v>
      </c>
      <c r="D213" s="87">
        <v>0</v>
      </c>
      <c r="E213" s="87">
        <v>0</v>
      </c>
      <c r="F213" s="87">
        <v>-113439</v>
      </c>
      <c r="G213" s="87">
        <f t="shared" si="3"/>
        <v>0</v>
      </c>
    </row>
    <row r="214" spans="1:7" ht="81" customHeight="1" hidden="1" outlineLevel="1">
      <c r="A214" s="38" t="s">
        <v>303</v>
      </c>
      <c r="B214" s="65" t="s">
        <v>304</v>
      </c>
      <c r="C214" s="87"/>
      <c r="D214" s="87"/>
      <c r="E214" s="87"/>
      <c r="F214" s="87"/>
      <c r="G214" s="87">
        <f t="shared" si="3"/>
        <v>0</v>
      </c>
    </row>
    <row r="215" spans="1:7" ht="60" outlineLevel="1">
      <c r="A215" s="42" t="s">
        <v>355</v>
      </c>
      <c r="B215" s="65" t="s">
        <v>338</v>
      </c>
      <c r="C215" s="87">
        <v>138404</v>
      </c>
      <c r="D215" s="87">
        <v>183847</v>
      </c>
      <c r="E215" s="87">
        <v>150917</v>
      </c>
      <c r="F215" s="87">
        <v>-131269</v>
      </c>
      <c r="G215" s="87">
        <f t="shared" si="3"/>
        <v>7135</v>
      </c>
    </row>
    <row r="216" spans="1:7" ht="30" hidden="1" outlineLevel="1">
      <c r="A216" s="42"/>
      <c r="B216" s="65" t="s">
        <v>305</v>
      </c>
      <c r="C216" s="80"/>
      <c r="D216" s="80"/>
      <c r="E216" s="80"/>
      <c r="F216" s="80"/>
      <c r="G216" s="80">
        <f t="shared" si="3"/>
        <v>0</v>
      </c>
    </row>
    <row r="217" spans="1:7" ht="30" hidden="1" outlineLevel="1">
      <c r="A217" s="42"/>
      <c r="B217" s="65" t="s">
        <v>306</v>
      </c>
      <c r="C217" s="80"/>
      <c r="D217" s="80"/>
      <c r="E217" s="80"/>
      <c r="F217" s="80"/>
      <c r="G217" s="80">
        <f t="shared" si="3"/>
        <v>0</v>
      </c>
    </row>
    <row r="218" spans="1:7" ht="12.75" customHeight="1" hidden="1" outlineLevel="1">
      <c r="A218" s="42"/>
      <c r="B218" s="65"/>
      <c r="C218" s="80"/>
      <c r="D218" s="80"/>
      <c r="E218" s="80"/>
      <c r="F218" s="80"/>
      <c r="G218" s="80">
        <f t="shared" si="3"/>
        <v>0</v>
      </c>
    </row>
    <row r="219" spans="1:7" s="3" customFormat="1" ht="15" collapsed="1">
      <c r="A219" s="36"/>
      <c r="B219" s="73" t="s">
        <v>219</v>
      </c>
      <c r="C219" s="93">
        <f>C221+C222+C224</f>
        <v>8393.3</v>
      </c>
      <c r="D219" s="93">
        <f>D221+D222</f>
        <v>4978.4</v>
      </c>
      <c r="E219" s="93">
        <f>E221+E222</f>
        <v>4925</v>
      </c>
      <c r="F219" s="93">
        <f>F221+F222+F224</f>
        <v>-4416</v>
      </c>
      <c r="G219" s="93">
        <f t="shared" si="3"/>
        <v>3977.2999999999993</v>
      </c>
    </row>
    <row r="220" spans="1:7" ht="14.25">
      <c r="A220" s="18"/>
      <c r="B220" s="72" t="s">
        <v>217</v>
      </c>
      <c r="C220" s="80"/>
      <c r="D220" s="80"/>
      <c r="E220" s="80"/>
      <c r="F220" s="80"/>
      <c r="G220" s="80"/>
    </row>
    <row r="221" spans="1:7" ht="75">
      <c r="A221" s="38" t="s">
        <v>303</v>
      </c>
      <c r="B221" s="65" t="s">
        <v>304</v>
      </c>
      <c r="C221" s="81">
        <v>3925</v>
      </c>
      <c r="D221" s="81">
        <v>4925</v>
      </c>
      <c r="E221" s="81">
        <v>4925</v>
      </c>
      <c r="F221" s="81"/>
      <c r="G221" s="81">
        <f t="shared" si="3"/>
        <v>3925</v>
      </c>
    </row>
    <row r="222" spans="1:7" ht="48" customHeight="1" outlineLevel="1">
      <c r="A222" s="38" t="s">
        <v>307</v>
      </c>
      <c r="B222" s="65" t="s">
        <v>336</v>
      </c>
      <c r="C222" s="87">
        <v>52.3</v>
      </c>
      <c r="D222" s="87">
        <v>53.4</v>
      </c>
      <c r="E222" s="87">
        <v>0</v>
      </c>
      <c r="F222" s="87"/>
      <c r="G222" s="87">
        <f t="shared" si="3"/>
        <v>52.3</v>
      </c>
    </row>
    <row r="223" spans="1:7" ht="48" customHeight="1" hidden="1" outlineLevel="1">
      <c r="A223" s="42" t="s">
        <v>355</v>
      </c>
      <c r="B223" s="65"/>
      <c r="C223" s="87"/>
      <c r="D223" s="87"/>
      <c r="E223" s="87"/>
      <c r="F223" s="87"/>
      <c r="G223" s="87">
        <f t="shared" si="3"/>
        <v>0</v>
      </c>
    </row>
    <row r="224" spans="1:7" ht="150" hidden="1" outlineLevel="1">
      <c r="A224" s="42" t="s">
        <v>355</v>
      </c>
      <c r="B224" s="65" t="s">
        <v>337</v>
      </c>
      <c r="C224" s="87">
        <v>4416</v>
      </c>
      <c r="D224" s="87">
        <v>4416</v>
      </c>
      <c r="E224" s="87">
        <v>4416</v>
      </c>
      <c r="F224" s="87">
        <v>-4416</v>
      </c>
      <c r="G224" s="87">
        <f t="shared" si="3"/>
        <v>0</v>
      </c>
    </row>
    <row r="225" spans="1:7" ht="28.5" hidden="1">
      <c r="A225" s="15"/>
      <c r="B225" s="74" t="s">
        <v>308</v>
      </c>
      <c r="C225" s="90"/>
      <c r="D225" s="90"/>
      <c r="E225" s="90"/>
      <c r="F225" s="90"/>
      <c r="G225" s="90">
        <f t="shared" si="3"/>
        <v>0</v>
      </c>
    </row>
    <row r="226" spans="1:7" ht="28.5" outlineLevel="1">
      <c r="A226" s="108" t="s">
        <v>309</v>
      </c>
      <c r="B226" s="109" t="s">
        <v>310</v>
      </c>
      <c r="C226" s="112">
        <f>C227</f>
        <v>0</v>
      </c>
      <c r="D226" s="112">
        <f>D227</f>
        <v>0</v>
      </c>
      <c r="E226" s="112">
        <f>E227</f>
        <v>0</v>
      </c>
      <c r="F226" s="112">
        <f>F227</f>
        <v>60000</v>
      </c>
      <c r="G226" s="112">
        <f t="shared" si="3"/>
        <v>60000</v>
      </c>
    </row>
    <row r="227" spans="1:7" ht="30" outlineLevel="1">
      <c r="A227" s="38" t="s">
        <v>311</v>
      </c>
      <c r="B227" s="65" t="s">
        <v>312</v>
      </c>
      <c r="C227" s="81"/>
      <c r="D227" s="81"/>
      <c r="E227" s="81"/>
      <c r="F227" s="81">
        <v>60000</v>
      </c>
      <c r="G227" s="81">
        <f t="shared" si="3"/>
        <v>60000</v>
      </c>
    </row>
    <row r="228" spans="1:7" ht="57">
      <c r="A228" s="108" t="s">
        <v>313</v>
      </c>
      <c r="B228" s="109" t="s">
        <v>314</v>
      </c>
      <c r="C228" s="112">
        <v>49937</v>
      </c>
      <c r="D228" s="112"/>
      <c r="E228" s="112"/>
      <c r="F228" s="112"/>
      <c r="G228" s="112">
        <f t="shared" si="3"/>
        <v>49937</v>
      </c>
    </row>
    <row r="229" spans="1:7" ht="21" customHeight="1">
      <c r="A229" s="46"/>
      <c r="B229" s="113" t="s">
        <v>315</v>
      </c>
      <c r="C229" s="114">
        <f>C122+C10+C228</f>
        <v>1244297.7</v>
      </c>
      <c r="D229" s="115">
        <f>D122+D10+D228</f>
        <v>763132.9</v>
      </c>
      <c r="E229" s="115">
        <f>E122+E10+E228</f>
        <v>757125</v>
      </c>
      <c r="F229" s="114">
        <f>F122+F10+F228</f>
        <v>-319289.4</v>
      </c>
      <c r="G229" s="114">
        <f t="shared" si="3"/>
        <v>925008.2999999999</v>
      </c>
    </row>
    <row r="230" spans="1:2" s="50" customFormat="1" ht="12.75" customHeight="1" hidden="1">
      <c r="A230" s="48"/>
      <c r="B230" s="49"/>
    </row>
    <row r="231" spans="1:2" s="50" customFormat="1" ht="12.75" customHeight="1" hidden="1">
      <c r="A231" s="48"/>
      <c r="B231" s="49"/>
    </row>
    <row r="232" spans="1:2" ht="15" hidden="1">
      <c r="A232" s="51" t="s">
        <v>316</v>
      </c>
      <c r="B232" s="52" t="s">
        <v>317</v>
      </c>
    </row>
    <row r="233" spans="1:2" ht="15" hidden="1">
      <c r="A233" s="41"/>
      <c r="B233" s="37" t="s">
        <v>318</v>
      </c>
    </row>
    <row r="234" spans="1:2" ht="15" hidden="1">
      <c r="A234" s="41"/>
      <c r="B234" s="37" t="s">
        <v>319</v>
      </c>
    </row>
    <row r="235" spans="1:2" ht="15" hidden="1">
      <c r="A235" s="41"/>
      <c r="B235" s="37" t="s">
        <v>320</v>
      </c>
    </row>
    <row r="236" spans="1:2" ht="15" hidden="1">
      <c r="A236" s="41"/>
      <c r="B236" s="37" t="s">
        <v>321</v>
      </c>
    </row>
    <row r="237" spans="1:2" ht="15" hidden="1">
      <c r="A237" s="41"/>
      <c r="B237" s="37" t="s">
        <v>322</v>
      </c>
    </row>
    <row r="238" spans="1:2" ht="15" hidden="1">
      <c r="A238" s="41"/>
      <c r="B238" s="47" t="s">
        <v>323</v>
      </c>
    </row>
    <row r="239" spans="1:5" s="16" customFormat="1" ht="15" hidden="1">
      <c r="A239" s="33"/>
      <c r="B239" s="53" t="s">
        <v>324</v>
      </c>
      <c r="C239" s="54" t="e">
        <f>#REF!</f>
        <v>#REF!</v>
      </c>
      <c r="D239" s="54"/>
      <c r="E239" s="54"/>
    </row>
    <row r="240" spans="1:5" s="16" customFormat="1" ht="15" hidden="1">
      <c r="A240" s="33"/>
      <c r="B240" s="53" t="s">
        <v>325</v>
      </c>
      <c r="C240" s="54"/>
      <c r="D240" s="54"/>
      <c r="E240" s="54"/>
    </row>
    <row r="241" spans="1:3" s="16" customFormat="1" ht="15" hidden="1">
      <c r="A241" s="33"/>
      <c r="B241" s="55"/>
      <c r="C241" s="16" t="e">
        <f>#REF!-C229</f>
        <v>#REF!</v>
      </c>
    </row>
    <row r="242" spans="1:2" s="16" customFormat="1" ht="15" hidden="1">
      <c r="A242" s="56" t="s">
        <v>326</v>
      </c>
      <c r="B242" s="55"/>
    </row>
    <row r="243" spans="1:2" s="16" customFormat="1" ht="15" hidden="1">
      <c r="A243" s="55" t="s">
        <v>327</v>
      </c>
      <c r="B243" s="55"/>
    </row>
    <row r="244" spans="1:3" s="16" customFormat="1" ht="15" hidden="1">
      <c r="A244" s="55" t="s">
        <v>328</v>
      </c>
      <c r="B244" s="55"/>
      <c r="C244" s="16">
        <v>1234835.1</v>
      </c>
    </row>
    <row r="245" spans="1:2" s="16" customFormat="1" ht="15" hidden="1">
      <c r="A245" s="33"/>
      <c r="B245" s="55"/>
    </row>
    <row r="246" spans="1:2" ht="15" hidden="1">
      <c r="A246" s="41"/>
      <c r="B246" s="57"/>
    </row>
    <row r="247" spans="1:2" ht="15" hidden="1">
      <c r="A247" s="41"/>
      <c r="B247" s="57"/>
    </row>
    <row r="248" spans="1:2" ht="57" hidden="1">
      <c r="A248" s="15" t="s">
        <v>329</v>
      </c>
      <c r="B248" s="37" t="s">
        <v>330</v>
      </c>
    </row>
    <row r="249" spans="1:2" ht="15" hidden="1">
      <c r="A249" s="41"/>
      <c r="B249" s="57"/>
    </row>
    <row r="250" spans="1:3" ht="15" hidden="1">
      <c r="A250" s="41"/>
      <c r="B250" s="57"/>
      <c r="C250" s="16" t="e">
        <f>C229-#REF!</f>
        <v>#REF!</v>
      </c>
    </row>
    <row r="251" spans="1:2" ht="15" hidden="1">
      <c r="A251" s="41"/>
      <c r="B251" s="57"/>
    </row>
    <row r="252" spans="1:2" ht="15">
      <c r="A252" s="41"/>
      <c r="B252" s="57"/>
    </row>
    <row r="253" spans="1:2" ht="15">
      <c r="A253" s="41"/>
      <c r="B253" s="57"/>
    </row>
    <row r="254" spans="1:2" ht="15">
      <c r="A254" s="41"/>
      <c r="B254" s="57"/>
    </row>
    <row r="255" spans="1:2" ht="15">
      <c r="A255" s="41"/>
      <c r="B255" s="57"/>
    </row>
    <row r="256" spans="1:2" ht="15">
      <c r="A256" s="41"/>
      <c r="B256" s="57"/>
    </row>
    <row r="257" spans="1:2" ht="15">
      <c r="A257" s="41"/>
      <c r="B257" s="57"/>
    </row>
    <row r="258" spans="1:2" ht="15">
      <c r="A258" s="41"/>
      <c r="B258" s="57"/>
    </row>
    <row r="259" spans="1:2" ht="15">
      <c r="A259" s="41"/>
      <c r="B259" s="57"/>
    </row>
    <row r="260" spans="1:2" ht="15">
      <c r="A260" s="41"/>
      <c r="B260" s="57"/>
    </row>
    <row r="261" spans="1:2" ht="15">
      <c r="A261" s="41"/>
      <c r="B261" s="57"/>
    </row>
    <row r="262" spans="1:2" ht="15">
      <c r="A262" s="41"/>
      <c r="B262" s="57"/>
    </row>
    <row r="263" spans="1:2" ht="15">
      <c r="A263" s="41"/>
      <c r="B263" s="57"/>
    </row>
    <row r="264" spans="1:2" ht="15">
      <c r="A264" s="41"/>
      <c r="B264" s="57"/>
    </row>
    <row r="265" spans="1:2" ht="15">
      <c r="A265" s="41"/>
      <c r="B265" s="57"/>
    </row>
    <row r="266" spans="1:2" ht="15">
      <c r="A266" s="41"/>
      <c r="B266" s="57"/>
    </row>
  </sheetData>
  <sheetProtection password="C77E" sheet="1"/>
  <mergeCells count="2">
    <mergeCell ref="A128:A135"/>
    <mergeCell ref="A5:G5"/>
  </mergeCells>
  <printOptions/>
  <pageMargins left="1.1812500000000001" right="0.39375" top="0.39375" bottom="0.39375" header="0.5118055555555556" footer="0.5118055555555556"/>
  <pageSetup fitToHeight="15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Y1" sqref="AY1"/>
      <selection pane="bottomLeft" activeCell="A213" sqref="A213"/>
      <selection pane="bottomRight" activeCell="C35" sqref="C35"/>
    </sheetView>
  </sheetViews>
  <sheetFormatPr defaultColWidth="9.140625" defaultRowHeight="12.75" outlineLevelRow="4" outlineLevelCol="1"/>
  <cols>
    <col min="1" max="1" width="28.28125" style="1" customWidth="1"/>
    <col min="2" max="2" width="44.8515625" style="2" customWidth="1" outlineLevel="1"/>
    <col min="3" max="3" width="15.7109375" style="1" customWidth="1"/>
    <col min="4" max="5" width="10.7109375" style="1" hidden="1" customWidth="1" outlineLevel="1"/>
    <col min="6" max="7" width="13.7109375" style="1" customWidth="1" collapsed="1"/>
    <col min="8" max="8" width="9.28125" style="1" bestFit="1" customWidth="1"/>
    <col min="9" max="16384" width="9.140625" style="1" customWidth="1"/>
  </cols>
  <sheetData>
    <row r="1" spans="3:7" ht="12.75">
      <c r="C1" s="5"/>
      <c r="G1" s="4" t="s">
        <v>359</v>
      </c>
    </row>
    <row r="2" ht="17.25" customHeight="1">
      <c r="C2" s="6"/>
    </row>
    <row r="3" ht="15" customHeight="1" outlineLevel="1">
      <c r="C3" s="4"/>
    </row>
    <row r="4" ht="15" customHeight="1" outlineLevel="1">
      <c r="C4" s="4"/>
    </row>
    <row r="5" spans="1:7" ht="18" customHeight="1">
      <c r="A5" s="121" t="s">
        <v>332</v>
      </c>
      <c r="B5" s="121"/>
      <c r="C5" s="121"/>
      <c r="D5" s="121"/>
      <c r="E5" s="121"/>
      <c r="F5" s="121"/>
      <c r="G5" s="121"/>
    </row>
    <row r="6" spans="1:3" ht="16.5" customHeight="1">
      <c r="A6" s="7"/>
      <c r="B6" s="8"/>
      <c r="C6" s="9" t="s">
        <v>1</v>
      </c>
    </row>
    <row r="7" spans="1:7" s="12" customFormat="1" ht="42.75" customHeight="1">
      <c r="A7" s="10" t="s">
        <v>2</v>
      </c>
      <c r="B7" s="11" t="s">
        <v>3</v>
      </c>
      <c r="C7" s="77" t="s">
        <v>356</v>
      </c>
      <c r="D7" s="77" t="s">
        <v>4</v>
      </c>
      <c r="E7" s="77" t="s">
        <v>331</v>
      </c>
      <c r="F7" s="77" t="s">
        <v>357</v>
      </c>
      <c r="G7" s="76" t="s">
        <v>358</v>
      </c>
    </row>
    <row r="8" spans="1:7" s="12" customFormat="1" ht="12.75" customHeight="1" hidden="1">
      <c r="A8" s="13"/>
      <c r="B8" s="58"/>
      <c r="C8" s="77"/>
      <c r="D8" s="77" t="s">
        <v>5</v>
      </c>
      <c r="E8" s="77" t="s">
        <v>6</v>
      </c>
      <c r="F8" s="77"/>
      <c r="G8" s="77"/>
    </row>
    <row r="9" spans="1:7" ht="12.75">
      <c r="A9" s="14">
        <v>1</v>
      </c>
      <c r="B9" s="59">
        <v>2</v>
      </c>
      <c r="C9" s="78">
        <v>3</v>
      </c>
      <c r="D9" s="78">
        <v>4</v>
      </c>
      <c r="E9" s="78">
        <v>5</v>
      </c>
      <c r="F9" s="78"/>
      <c r="G9" s="78"/>
    </row>
    <row r="10" spans="1:9" ht="18" customHeight="1">
      <c r="A10" s="100" t="s">
        <v>7</v>
      </c>
      <c r="B10" s="101" t="s">
        <v>8</v>
      </c>
      <c r="C10" s="102">
        <f>C11+C21+C26+C35+C53+C68+C73+C81+C87+C113+C119+C45</f>
        <v>425124</v>
      </c>
      <c r="D10" s="102">
        <f>D11+D21+D26+D35+D53+D68+D73+D81+D87+D113+D119+D45</f>
        <v>0</v>
      </c>
      <c r="E10" s="102">
        <f>E11+E21+E26+E35+E53+E68+E73+E81+E87+E113+E119+E45</f>
        <v>0</v>
      </c>
      <c r="F10" s="102">
        <f>F11+F21+F26+F35+F53+F68+F73+F81+F87+F113+F119+F45</f>
        <v>9809</v>
      </c>
      <c r="G10" s="102">
        <f>C10+F10</f>
        <v>434933</v>
      </c>
      <c r="I10" s="16"/>
    </row>
    <row r="11" spans="1:7" ht="18.75" customHeight="1" outlineLevel="1">
      <c r="A11" s="100" t="s">
        <v>9</v>
      </c>
      <c r="B11" s="104" t="s">
        <v>10</v>
      </c>
      <c r="C11" s="102">
        <f>C13</f>
        <v>338348</v>
      </c>
      <c r="D11" s="102">
        <f>D13</f>
        <v>0</v>
      </c>
      <c r="E11" s="102">
        <f>E13</f>
        <v>0</v>
      </c>
      <c r="F11" s="102">
        <f>F13</f>
        <v>0</v>
      </c>
      <c r="G11" s="102">
        <f aca="true" t="shared" si="0" ref="G11:G74">C11+F11</f>
        <v>338348</v>
      </c>
    </row>
    <row r="12" spans="1:7" ht="12.75" customHeight="1" hidden="1" outlineLevel="1">
      <c r="A12" s="17" t="s">
        <v>11</v>
      </c>
      <c r="B12" s="60" t="s">
        <v>12</v>
      </c>
      <c r="C12" s="80"/>
      <c r="D12" s="80"/>
      <c r="E12" s="80"/>
      <c r="F12" s="80"/>
      <c r="G12" s="80">
        <f t="shared" si="0"/>
        <v>0</v>
      </c>
    </row>
    <row r="13" spans="1:7" ht="15" outlineLevel="2">
      <c r="A13" s="25" t="s">
        <v>13</v>
      </c>
      <c r="B13" s="65" t="s">
        <v>333</v>
      </c>
      <c r="C13" s="81">
        <f>C14+C15+C18+C19+C20</f>
        <v>338348</v>
      </c>
      <c r="D13" s="81">
        <f>D14+D15+D18+D19+D20</f>
        <v>0</v>
      </c>
      <c r="E13" s="81">
        <f>E14+E15+E18+E19+E20</f>
        <v>0</v>
      </c>
      <c r="F13" s="81">
        <f>F14+F15+F18+F19+F20</f>
        <v>0</v>
      </c>
      <c r="G13" s="81">
        <f t="shared" si="0"/>
        <v>338348</v>
      </c>
    </row>
    <row r="14" spans="1:7" s="20" customFormat="1" ht="48.75" customHeight="1" hidden="1" outlineLevel="3">
      <c r="A14" s="19" t="s">
        <v>14</v>
      </c>
      <c r="B14" s="61" t="s">
        <v>15</v>
      </c>
      <c r="C14" s="81">
        <v>1247</v>
      </c>
      <c r="D14" s="81"/>
      <c r="E14" s="81"/>
      <c r="F14" s="81"/>
      <c r="G14" s="81">
        <f t="shared" si="0"/>
        <v>1247</v>
      </c>
    </row>
    <row r="15" spans="1:7" s="20" customFormat="1" ht="60" hidden="1" outlineLevel="3">
      <c r="A15" s="21" t="s">
        <v>16</v>
      </c>
      <c r="B15" s="61" t="s">
        <v>17</v>
      </c>
      <c r="C15" s="81">
        <f>C16+C17</f>
        <v>337018</v>
      </c>
      <c r="D15" s="81"/>
      <c r="E15" s="81"/>
      <c r="F15" s="81">
        <f>F16+F17</f>
        <v>0</v>
      </c>
      <c r="G15" s="81">
        <f t="shared" si="0"/>
        <v>337018</v>
      </c>
    </row>
    <row r="16" spans="1:7" ht="120" hidden="1" outlineLevel="4">
      <c r="A16" s="22" t="s">
        <v>18</v>
      </c>
      <c r="B16" s="62" t="s">
        <v>19</v>
      </c>
      <c r="C16" s="82">
        <v>336470</v>
      </c>
      <c r="D16" s="82"/>
      <c r="E16" s="82"/>
      <c r="F16" s="82"/>
      <c r="G16" s="82">
        <f t="shared" si="0"/>
        <v>336470</v>
      </c>
    </row>
    <row r="17" spans="1:7" ht="135" hidden="1" outlineLevel="4">
      <c r="A17" s="23" t="s">
        <v>20</v>
      </c>
      <c r="B17" s="62" t="s">
        <v>21</v>
      </c>
      <c r="C17" s="82">
        <v>548</v>
      </c>
      <c r="D17" s="82"/>
      <c r="E17" s="82"/>
      <c r="F17" s="82"/>
      <c r="G17" s="82">
        <f t="shared" si="0"/>
        <v>548</v>
      </c>
    </row>
    <row r="18" spans="1:7" ht="45" hidden="1" outlineLevel="3" collapsed="1">
      <c r="A18" s="19" t="s">
        <v>22</v>
      </c>
      <c r="B18" s="63" t="s">
        <v>23</v>
      </c>
      <c r="C18" s="81">
        <v>0</v>
      </c>
      <c r="D18" s="81"/>
      <c r="E18" s="81"/>
      <c r="F18" s="81">
        <v>0</v>
      </c>
      <c r="G18" s="81">
        <f t="shared" si="0"/>
        <v>0</v>
      </c>
    </row>
    <row r="19" spans="1:7" ht="90" hidden="1" outlineLevel="3">
      <c r="A19" s="24" t="s">
        <v>24</v>
      </c>
      <c r="B19" s="64" t="s">
        <v>25</v>
      </c>
      <c r="C19" s="81">
        <v>83</v>
      </c>
      <c r="D19" s="81"/>
      <c r="E19" s="81"/>
      <c r="F19" s="81"/>
      <c r="G19" s="81">
        <f t="shared" si="0"/>
        <v>83</v>
      </c>
    </row>
    <row r="20" spans="1:7" ht="45" hidden="1" outlineLevel="3">
      <c r="A20" s="24" t="s">
        <v>26</v>
      </c>
      <c r="B20" s="63" t="s">
        <v>27</v>
      </c>
      <c r="C20" s="81">
        <v>0</v>
      </c>
      <c r="D20" s="81">
        <v>0</v>
      </c>
      <c r="E20" s="81">
        <v>0</v>
      </c>
      <c r="F20" s="81">
        <v>0</v>
      </c>
      <c r="G20" s="81">
        <f t="shared" si="0"/>
        <v>0</v>
      </c>
    </row>
    <row r="21" spans="1:7" s="12" customFormat="1" ht="14.25" outlineLevel="1" collapsed="1">
      <c r="A21" s="105" t="s">
        <v>28</v>
      </c>
      <c r="B21" s="106" t="s">
        <v>29</v>
      </c>
      <c r="C21" s="107">
        <f>C22+C25</f>
        <v>27219</v>
      </c>
      <c r="D21" s="107">
        <f>D22+D25</f>
        <v>0</v>
      </c>
      <c r="E21" s="107">
        <f>E22+E25</f>
        <v>0</v>
      </c>
      <c r="F21" s="107">
        <f>F22+F25</f>
        <v>-4851</v>
      </c>
      <c r="G21" s="107">
        <f t="shared" si="0"/>
        <v>22368</v>
      </c>
    </row>
    <row r="22" spans="1:7" ht="47.25" customHeight="1" outlineLevel="2">
      <c r="A22" s="25" t="s">
        <v>30</v>
      </c>
      <c r="B22" s="65" t="s">
        <v>31</v>
      </c>
      <c r="C22" s="81">
        <f>C23+C24</f>
        <v>14523</v>
      </c>
      <c r="D22" s="81">
        <f>D23+D24</f>
        <v>0</v>
      </c>
      <c r="E22" s="81">
        <f>E23+E24</f>
        <v>0</v>
      </c>
      <c r="F22" s="81">
        <f>F23+F24</f>
        <v>-4851</v>
      </c>
      <c r="G22" s="81">
        <f t="shared" si="0"/>
        <v>9672</v>
      </c>
    </row>
    <row r="23" spans="1:7" ht="33" customHeight="1" hidden="1" outlineLevel="3">
      <c r="A23" s="22" t="s">
        <v>32</v>
      </c>
      <c r="B23" s="62" t="s">
        <v>33</v>
      </c>
      <c r="C23" s="82">
        <v>3545</v>
      </c>
      <c r="D23" s="82"/>
      <c r="E23" s="82"/>
      <c r="F23" s="82"/>
      <c r="G23" s="82">
        <f t="shared" si="0"/>
        <v>3545</v>
      </c>
    </row>
    <row r="24" spans="1:7" ht="33.75" customHeight="1" hidden="1" outlineLevel="3">
      <c r="A24" s="22" t="s">
        <v>34</v>
      </c>
      <c r="B24" s="62" t="s">
        <v>35</v>
      </c>
      <c r="C24" s="82">
        <v>10978</v>
      </c>
      <c r="D24" s="82"/>
      <c r="E24" s="82"/>
      <c r="F24" s="82">
        <v>-4851</v>
      </c>
      <c r="G24" s="82">
        <f t="shared" si="0"/>
        <v>6127</v>
      </c>
    </row>
    <row r="25" spans="1:7" ht="33.75" customHeight="1" outlineLevel="2" collapsed="1">
      <c r="A25" s="25" t="s">
        <v>36</v>
      </c>
      <c r="B25" s="65" t="s">
        <v>37</v>
      </c>
      <c r="C25" s="81">
        <v>12696</v>
      </c>
      <c r="D25" s="81"/>
      <c r="E25" s="81"/>
      <c r="F25" s="81"/>
      <c r="G25" s="81">
        <f t="shared" si="0"/>
        <v>12696</v>
      </c>
    </row>
    <row r="26" spans="1:7" s="12" customFormat="1" ht="19.5" customHeight="1" outlineLevel="1">
      <c r="A26" s="105" t="s">
        <v>38</v>
      </c>
      <c r="B26" s="106" t="s">
        <v>39</v>
      </c>
      <c r="C26" s="102">
        <f>C27+C28+C31</f>
        <v>24929</v>
      </c>
      <c r="D26" s="102">
        <f>D27+D28+D31</f>
        <v>0</v>
      </c>
      <c r="E26" s="102">
        <f>E27+E28+E31</f>
        <v>0</v>
      </c>
      <c r="F26" s="102">
        <f>F27+F28+F31</f>
        <v>0</v>
      </c>
      <c r="G26" s="102">
        <f t="shared" si="0"/>
        <v>24929</v>
      </c>
    </row>
    <row r="27" spans="1:7" s="12" customFormat="1" ht="33" customHeight="1" outlineLevel="2">
      <c r="A27" s="26" t="s">
        <v>40</v>
      </c>
      <c r="B27" s="66" t="s">
        <v>41</v>
      </c>
      <c r="C27" s="81">
        <v>396</v>
      </c>
      <c r="D27" s="81"/>
      <c r="E27" s="81"/>
      <c r="F27" s="81"/>
      <c r="G27" s="81">
        <f t="shared" si="0"/>
        <v>396</v>
      </c>
    </row>
    <row r="28" spans="1:7" s="12" customFormat="1" ht="18.75" customHeight="1" outlineLevel="2">
      <c r="A28" s="26" t="s">
        <v>42</v>
      </c>
      <c r="B28" s="66" t="s">
        <v>354</v>
      </c>
      <c r="C28" s="81">
        <f>C29+C30</f>
        <v>14695</v>
      </c>
      <c r="D28" s="81">
        <f>D29+D30</f>
        <v>0</v>
      </c>
      <c r="E28" s="81">
        <f>E29+E30</f>
        <v>0</v>
      </c>
      <c r="F28" s="81">
        <f>F29+F30</f>
        <v>0</v>
      </c>
      <c r="G28" s="81">
        <f t="shared" si="0"/>
        <v>14695</v>
      </c>
    </row>
    <row r="29" spans="1:7" s="12" customFormat="1" ht="18" customHeight="1" hidden="1" outlineLevel="3">
      <c r="A29" s="27" t="s">
        <v>43</v>
      </c>
      <c r="B29" s="67" t="s">
        <v>44</v>
      </c>
      <c r="C29" s="82">
        <v>9780</v>
      </c>
      <c r="D29" s="82"/>
      <c r="E29" s="82"/>
      <c r="F29" s="82"/>
      <c r="G29" s="82">
        <f t="shared" si="0"/>
        <v>9780</v>
      </c>
    </row>
    <row r="30" spans="1:7" s="12" customFormat="1" ht="15.75" customHeight="1" hidden="1" outlineLevel="3">
      <c r="A30" s="27" t="s">
        <v>45</v>
      </c>
      <c r="B30" s="67" t="s">
        <v>46</v>
      </c>
      <c r="C30" s="82">
        <v>4915</v>
      </c>
      <c r="D30" s="82"/>
      <c r="E30" s="82"/>
      <c r="F30" s="82"/>
      <c r="G30" s="82">
        <f t="shared" si="0"/>
        <v>4915</v>
      </c>
    </row>
    <row r="31" spans="1:7" s="12" customFormat="1" ht="19.5" customHeight="1" outlineLevel="2" collapsed="1">
      <c r="A31" s="26" t="s">
        <v>47</v>
      </c>
      <c r="B31" s="66" t="s">
        <v>48</v>
      </c>
      <c r="C31" s="81">
        <f>C32+C33+C34</f>
        <v>9838</v>
      </c>
      <c r="D31" s="81">
        <f>D32+D33+D34</f>
        <v>0</v>
      </c>
      <c r="E31" s="81">
        <f>E32+E33+E34</f>
        <v>0</v>
      </c>
      <c r="F31" s="81">
        <f>F32+F33+F34</f>
        <v>0</v>
      </c>
      <c r="G31" s="81">
        <f t="shared" si="0"/>
        <v>9838</v>
      </c>
    </row>
    <row r="32" spans="1:7" ht="75" hidden="1" outlineLevel="3">
      <c r="A32" s="23" t="s">
        <v>49</v>
      </c>
      <c r="B32" s="62" t="s">
        <v>50</v>
      </c>
      <c r="C32" s="82">
        <v>9838</v>
      </c>
      <c r="D32" s="83"/>
      <c r="E32" s="83"/>
      <c r="F32" s="82"/>
      <c r="G32" s="82">
        <f t="shared" si="0"/>
        <v>9838</v>
      </c>
    </row>
    <row r="33" spans="1:7" ht="75" hidden="1" outlineLevel="3">
      <c r="A33" s="23" t="s">
        <v>51</v>
      </c>
      <c r="B33" s="62" t="s">
        <v>52</v>
      </c>
      <c r="C33" s="82"/>
      <c r="D33" s="83"/>
      <c r="E33" s="83"/>
      <c r="F33" s="82"/>
      <c r="G33" s="82">
        <f t="shared" si="0"/>
        <v>0</v>
      </c>
    </row>
    <row r="34" spans="1:7" ht="12.75" customHeight="1" hidden="1" outlineLevel="3">
      <c r="A34" s="23" t="s">
        <v>53</v>
      </c>
      <c r="B34" s="62" t="s">
        <v>54</v>
      </c>
      <c r="C34" s="84"/>
      <c r="D34" s="83"/>
      <c r="E34" s="83"/>
      <c r="F34" s="84"/>
      <c r="G34" s="84">
        <f t="shared" si="0"/>
        <v>0</v>
      </c>
    </row>
    <row r="35" spans="1:7" s="12" customFormat="1" ht="31.5" customHeight="1" outlineLevel="1" collapsed="1">
      <c r="A35" s="105" t="s">
        <v>55</v>
      </c>
      <c r="B35" s="106" t="s">
        <v>56</v>
      </c>
      <c r="C35" s="102">
        <f>C36+C39</f>
        <v>1500</v>
      </c>
      <c r="D35" s="102">
        <f>D36+D39</f>
        <v>0</v>
      </c>
      <c r="E35" s="102">
        <f>E36+E39</f>
        <v>0</v>
      </c>
      <c r="F35" s="102">
        <f>F36+F39</f>
        <v>0</v>
      </c>
      <c r="G35" s="102">
        <f t="shared" si="0"/>
        <v>1500</v>
      </c>
    </row>
    <row r="36" spans="1:7" ht="46.5" customHeight="1" outlineLevel="2">
      <c r="A36" s="25" t="s">
        <v>57</v>
      </c>
      <c r="B36" s="65" t="s">
        <v>58</v>
      </c>
      <c r="C36" s="82">
        <v>360</v>
      </c>
      <c r="D36" s="80"/>
      <c r="E36" s="80"/>
      <c r="F36" s="82"/>
      <c r="G36" s="82">
        <f t="shared" si="0"/>
        <v>360</v>
      </c>
    </row>
    <row r="37" spans="1:7" ht="75" hidden="1" outlineLevel="3">
      <c r="A37" s="23" t="s">
        <v>59</v>
      </c>
      <c r="B37" s="62" t="s">
        <v>60</v>
      </c>
      <c r="C37" s="82"/>
      <c r="D37" s="80"/>
      <c r="E37" s="80"/>
      <c r="F37" s="82"/>
      <c r="G37" s="82">
        <f t="shared" si="0"/>
        <v>0</v>
      </c>
    </row>
    <row r="38" spans="1:7" ht="60" hidden="1" outlineLevel="3">
      <c r="A38" s="19" t="s">
        <v>61</v>
      </c>
      <c r="B38" s="65" t="s">
        <v>62</v>
      </c>
      <c r="C38" s="82"/>
      <c r="D38" s="80"/>
      <c r="E38" s="80"/>
      <c r="F38" s="82"/>
      <c r="G38" s="82">
        <f t="shared" si="0"/>
        <v>0</v>
      </c>
    </row>
    <row r="39" spans="1:7" ht="48" customHeight="1" outlineLevel="2" collapsed="1">
      <c r="A39" s="19" t="s">
        <v>63</v>
      </c>
      <c r="B39" s="65" t="s">
        <v>64</v>
      </c>
      <c r="C39" s="82">
        <v>1140</v>
      </c>
      <c r="D39" s="85"/>
      <c r="E39" s="85"/>
      <c r="F39" s="82"/>
      <c r="G39" s="82">
        <f t="shared" si="0"/>
        <v>1140</v>
      </c>
    </row>
    <row r="40" spans="1:7" ht="30" hidden="1" outlineLevel="3">
      <c r="A40" s="23" t="s">
        <v>65</v>
      </c>
      <c r="B40" s="62" t="s">
        <v>66</v>
      </c>
      <c r="C40" s="80"/>
      <c r="D40" s="80"/>
      <c r="E40" s="80"/>
      <c r="F40" s="80"/>
      <c r="G40" s="80">
        <f t="shared" si="0"/>
        <v>0</v>
      </c>
    </row>
    <row r="41" spans="1:7" ht="30" hidden="1" outlineLevel="3">
      <c r="A41" s="23" t="s">
        <v>67</v>
      </c>
      <c r="B41" s="62" t="s">
        <v>66</v>
      </c>
      <c r="C41" s="80"/>
      <c r="D41" s="80"/>
      <c r="E41" s="80"/>
      <c r="F41" s="80"/>
      <c r="G41" s="80">
        <f t="shared" si="0"/>
        <v>0</v>
      </c>
    </row>
    <row r="42" spans="1:7" ht="30" hidden="1" outlineLevel="3">
      <c r="A42" s="23" t="s">
        <v>68</v>
      </c>
      <c r="B42" s="62" t="s">
        <v>66</v>
      </c>
      <c r="C42" s="80"/>
      <c r="D42" s="80"/>
      <c r="E42" s="80"/>
      <c r="F42" s="80"/>
      <c r="G42" s="80">
        <f t="shared" si="0"/>
        <v>0</v>
      </c>
    </row>
    <row r="43" spans="1:7" ht="30" hidden="1" outlineLevel="3">
      <c r="A43" s="23" t="s">
        <v>69</v>
      </c>
      <c r="B43" s="62" t="s">
        <v>70</v>
      </c>
      <c r="C43" s="80"/>
      <c r="D43" s="80"/>
      <c r="E43" s="80"/>
      <c r="F43" s="80"/>
      <c r="G43" s="80">
        <f t="shared" si="0"/>
        <v>0</v>
      </c>
    </row>
    <row r="44" spans="1:7" ht="30" hidden="1" outlineLevel="3">
      <c r="A44" s="23" t="s">
        <v>71</v>
      </c>
      <c r="B44" s="62" t="s">
        <v>70</v>
      </c>
      <c r="C44" s="80"/>
      <c r="D44" s="80"/>
      <c r="E44" s="80"/>
      <c r="F44" s="80"/>
      <c r="G44" s="80">
        <f t="shared" si="0"/>
        <v>0</v>
      </c>
    </row>
    <row r="45" spans="1:7" ht="12.75" customHeight="1" hidden="1" outlineLevel="4">
      <c r="A45" s="15" t="s">
        <v>72</v>
      </c>
      <c r="B45" s="60" t="s">
        <v>73</v>
      </c>
      <c r="C45" s="79">
        <f>C46+C48+C51+C52</f>
        <v>0</v>
      </c>
      <c r="D45" s="79">
        <f>D46+D48+D51+D52</f>
        <v>0</v>
      </c>
      <c r="E45" s="79">
        <f>E46+E48+E51+E52</f>
        <v>0</v>
      </c>
      <c r="F45" s="79">
        <f>F46+F48+F51+F52</f>
        <v>0</v>
      </c>
      <c r="G45" s="79">
        <f t="shared" si="0"/>
        <v>0</v>
      </c>
    </row>
    <row r="46" spans="1:7" ht="12.75" customHeight="1" hidden="1" outlineLevel="4">
      <c r="A46" s="19" t="s">
        <v>74</v>
      </c>
      <c r="B46" s="65" t="s">
        <v>75</v>
      </c>
      <c r="C46" s="80"/>
      <c r="D46" s="80"/>
      <c r="E46" s="80"/>
      <c r="F46" s="80"/>
      <c r="G46" s="80">
        <f t="shared" si="0"/>
        <v>0</v>
      </c>
    </row>
    <row r="47" spans="1:7" ht="12.75" customHeight="1" hidden="1" outlineLevel="4">
      <c r="A47" s="23" t="s">
        <v>76</v>
      </c>
      <c r="B47" s="62" t="s">
        <v>77</v>
      </c>
      <c r="C47" s="80"/>
      <c r="D47" s="80"/>
      <c r="E47" s="80"/>
      <c r="F47" s="80"/>
      <c r="G47" s="80">
        <f t="shared" si="0"/>
        <v>0</v>
      </c>
    </row>
    <row r="48" spans="1:7" ht="12.75" customHeight="1" hidden="1" outlineLevel="4">
      <c r="A48" s="19" t="s">
        <v>78</v>
      </c>
      <c r="B48" s="65" t="s">
        <v>79</v>
      </c>
      <c r="C48" s="81">
        <v>0</v>
      </c>
      <c r="D48" s="81">
        <v>0</v>
      </c>
      <c r="E48" s="81">
        <v>0</v>
      </c>
      <c r="F48" s="81">
        <v>0</v>
      </c>
      <c r="G48" s="81">
        <f t="shared" si="0"/>
        <v>0</v>
      </c>
    </row>
    <row r="49" spans="1:7" ht="12.75" customHeight="1" hidden="1" outlineLevel="4">
      <c r="A49" s="23" t="s">
        <v>80</v>
      </c>
      <c r="B49" s="62" t="s">
        <v>81</v>
      </c>
      <c r="C49" s="81"/>
      <c r="D49" s="81"/>
      <c r="E49" s="81"/>
      <c r="F49" s="81"/>
      <c r="G49" s="81">
        <f t="shared" si="0"/>
        <v>0</v>
      </c>
    </row>
    <row r="50" spans="1:7" ht="12.75" customHeight="1" hidden="1" outlineLevel="4">
      <c r="A50" s="23" t="s">
        <v>82</v>
      </c>
      <c r="B50" s="62" t="s">
        <v>83</v>
      </c>
      <c r="C50" s="81"/>
      <c r="D50" s="81"/>
      <c r="E50" s="81"/>
      <c r="F50" s="81"/>
      <c r="G50" s="81">
        <f t="shared" si="0"/>
        <v>0</v>
      </c>
    </row>
    <row r="51" spans="1:7" ht="12.75" customHeight="1" hidden="1" outlineLevel="4">
      <c r="A51" s="19" t="s">
        <v>84</v>
      </c>
      <c r="B51" s="65" t="s">
        <v>85</v>
      </c>
      <c r="C51" s="81">
        <v>0</v>
      </c>
      <c r="D51" s="81">
        <v>0</v>
      </c>
      <c r="E51" s="81">
        <v>0</v>
      </c>
      <c r="F51" s="81">
        <v>0</v>
      </c>
      <c r="G51" s="81">
        <f t="shared" si="0"/>
        <v>0</v>
      </c>
    </row>
    <row r="52" spans="1:7" ht="12.75" customHeight="1" hidden="1" outlineLevel="4">
      <c r="A52" s="19" t="s">
        <v>86</v>
      </c>
      <c r="B52" s="65" t="s">
        <v>87</v>
      </c>
      <c r="C52" s="81">
        <v>0</v>
      </c>
      <c r="D52" s="81">
        <v>0</v>
      </c>
      <c r="E52" s="81">
        <v>0</v>
      </c>
      <c r="F52" s="81">
        <v>0</v>
      </c>
      <c r="G52" s="81">
        <f t="shared" si="0"/>
        <v>0</v>
      </c>
    </row>
    <row r="53" spans="1:7" ht="59.25" customHeight="1" outlineLevel="1" collapsed="1">
      <c r="A53" s="108" t="s">
        <v>88</v>
      </c>
      <c r="B53" s="104" t="s">
        <v>89</v>
      </c>
      <c r="C53" s="102">
        <f>C54+C56+C58+C65</f>
        <v>25633</v>
      </c>
      <c r="D53" s="102">
        <f>D54+D56+D58+D65</f>
        <v>0</v>
      </c>
      <c r="E53" s="102">
        <f>E54+E56+E58+E65</f>
        <v>0</v>
      </c>
      <c r="F53" s="102">
        <f>F54+F56+F58+F65</f>
        <v>0</v>
      </c>
      <c r="G53" s="102">
        <f t="shared" si="0"/>
        <v>25633</v>
      </c>
    </row>
    <row r="54" spans="1:7" ht="12.75" customHeight="1" hidden="1" outlineLevel="2">
      <c r="A54" s="19" t="s">
        <v>90</v>
      </c>
      <c r="B54" s="65" t="s">
        <v>91</v>
      </c>
      <c r="C54" s="81">
        <v>0</v>
      </c>
      <c r="D54" s="81">
        <v>0</v>
      </c>
      <c r="E54" s="81">
        <v>0</v>
      </c>
      <c r="F54" s="81">
        <v>0</v>
      </c>
      <c r="G54" s="81">
        <f t="shared" si="0"/>
        <v>0</v>
      </c>
    </row>
    <row r="55" spans="1:7" ht="60" hidden="1" outlineLevel="3">
      <c r="A55" s="23" t="s">
        <v>92</v>
      </c>
      <c r="B55" s="62" t="s">
        <v>93</v>
      </c>
      <c r="C55" s="80"/>
      <c r="D55" s="80"/>
      <c r="E55" s="80"/>
      <c r="F55" s="80"/>
      <c r="G55" s="80">
        <f t="shared" si="0"/>
        <v>0</v>
      </c>
    </row>
    <row r="56" spans="1:7" ht="12.75" customHeight="1" hidden="1" outlineLevel="2" collapsed="1">
      <c r="A56" s="19" t="s">
        <v>94</v>
      </c>
      <c r="B56" s="65" t="s">
        <v>95</v>
      </c>
      <c r="C56" s="81">
        <v>0</v>
      </c>
      <c r="D56" s="81">
        <v>0</v>
      </c>
      <c r="E56" s="81">
        <v>0</v>
      </c>
      <c r="F56" s="81">
        <v>0</v>
      </c>
      <c r="G56" s="81">
        <f t="shared" si="0"/>
        <v>0</v>
      </c>
    </row>
    <row r="57" spans="1:7" ht="60" hidden="1" outlineLevel="3">
      <c r="A57" s="23" t="s">
        <v>96</v>
      </c>
      <c r="B57" s="62" t="s">
        <v>97</v>
      </c>
      <c r="C57" s="80"/>
      <c r="D57" s="80"/>
      <c r="E57" s="80"/>
      <c r="F57" s="80"/>
      <c r="G57" s="80">
        <f t="shared" si="0"/>
        <v>0</v>
      </c>
    </row>
    <row r="58" spans="1:7" ht="49.5" customHeight="1" outlineLevel="2" collapsed="1">
      <c r="A58" s="19" t="s">
        <v>98</v>
      </c>
      <c r="B58" s="65" t="s">
        <v>99</v>
      </c>
      <c r="C58" s="81">
        <v>18033</v>
      </c>
      <c r="D58" s="81"/>
      <c r="E58" s="81"/>
      <c r="F58" s="81"/>
      <c r="G58" s="81">
        <f t="shared" si="0"/>
        <v>18033</v>
      </c>
    </row>
    <row r="59" spans="1:7" ht="90" hidden="1" outlineLevel="3">
      <c r="A59" s="19" t="s">
        <v>100</v>
      </c>
      <c r="B59" s="68" t="s">
        <v>101</v>
      </c>
      <c r="C59" s="81"/>
      <c r="D59" s="81"/>
      <c r="E59" s="81"/>
      <c r="F59" s="81"/>
      <c r="G59" s="81">
        <f t="shared" si="0"/>
        <v>0</v>
      </c>
    </row>
    <row r="60" spans="1:7" ht="105" hidden="1" outlineLevel="4">
      <c r="A60" s="23" t="s">
        <v>102</v>
      </c>
      <c r="B60" s="62" t="s">
        <v>103</v>
      </c>
      <c r="C60" s="81"/>
      <c r="D60" s="81"/>
      <c r="E60" s="81"/>
      <c r="F60" s="81"/>
      <c r="G60" s="81">
        <f t="shared" si="0"/>
        <v>0</v>
      </c>
    </row>
    <row r="61" spans="1:7" ht="75" hidden="1" outlineLevel="3" collapsed="1">
      <c r="A61" s="19" t="s">
        <v>104</v>
      </c>
      <c r="B61" s="68" t="s">
        <v>105</v>
      </c>
      <c r="C61" s="81"/>
      <c r="D61" s="81"/>
      <c r="E61" s="81"/>
      <c r="F61" s="81"/>
      <c r="G61" s="81">
        <f t="shared" si="0"/>
        <v>0</v>
      </c>
    </row>
    <row r="62" spans="1:7" ht="60" hidden="1" outlineLevel="4">
      <c r="A62" s="23" t="s">
        <v>106</v>
      </c>
      <c r="B62" s="62" t="s">
        <v>107</v>
      </c>
      <c r="C62" s="81"/>
      <c r="D62" s="81"/>
      <c r="E62" s="81"/>
      <c r="F62" s="81"/>
      <c r="G62" s="81">
        <f t="shared" si="0"/>
        <v>0</v>
      </c>
    </row>
    <row r="63" spans="1:7" ht="120" hidden="1" outlineLevel="3" collapsed="1">
      <c r="A63" s="19" t="s">
        <v>108</v>
      </c>
      <c r="B63" s="65" t="s">
        <v>109</v>
      </c>
      <c r="C63" s="81"/>
      <c r="D63" s="81"/>
      <c r="E63" s="81"/>
      <c r="F63" s="81"/>
      <c r="G63" s="81">
        <f t="shared" si="0"/>
        <v>0</v>
      </c>
    </row>
    <row r="64" spans="1:7" ht="90" hidden="1" outlineLevel="4">
      <c r="A64" s="23" t="s">
        <v>110</v>
      </c>
      <c r="B64" s="62" t="s">
        <v>111</v>
      </c>
      <c r="C64" s="81"/>
      <c r="D64" s="81"/>
      <c r="E64" s="81"/>
      <c r="F64" s="81"/>
      <c r="G64" s="81">
        <f t="shared" si="0"/>
        <v>0</v>
      </c>
    </row>
    <row r="65" spans="1:7" ht="92.25" customHeight="1" outlineLevel="2" collapsed="1">
      <c r="A65" s="19" t="s">
        <v>334</v>
      </c>
      <c r="B65" s="65" t="s">
        <v>335</v>
      </c>
      <c r="C65" s="81">
        <v>7600</v>
      </c>
      <c r="D65" s="81"/>
      <c r="E65" s="81"/>
      <c r="F65" s="81"/>
      <c r="G65" s="81">
        <f t="shared" si="0"/>
        <v>7600</v>
      </c>
    </row>
    <row r="66" spans="1:7" ht="45" hidden="1" outlineLevel="3">
      <c r="A66" s="19" t="s">
        <v>112</v>
      </c>
      <c r="B66" s="69" t="s">
        <v>113</v>
      </c>
      <c r="C66" s="80"/>
      <c r="D66" s="80"/>
      <c r="E66" s="80"/>
      <c r="F66" s="80"/>
      <c r="G66" s="80">
        <f t="shared" si="0"/>
        <v>0</v>
      </c>
    </row>
    <row r="67" spans="1:7" ht="45" hidden="1" outlineLevel="4">
      <c r="A67" s="23" t="s">
        <v>114</v>
      </c>
      <c r="B67" s="62" t="s">
        <v>115</v>
      </c>
      <c r="C67" s="80"/>
      <c r="D67" s="80"/>
      <c r="E67" s="80"/>
      <c r="F67" s="80"/>
      <c r="G67" s="80">
        <f t="shared" si="0"/>
        <v>0</v>
      </c>
    </row>
    <row r="68" spans="1:7" ht="32.25" customHeight="1" outlineLevel="1" collapsed="1">
      <c r="A68" s="108" t="s">
        <v>116</v>
      </c>
      <c r="B68" s="104" t="s">
        <v>117</v>
      </c>
      <c r="C68" s="102">
        <f>C69</f>
        <v>1530</v>
      </c>
      <c r="D68" s="102">
        <f>D69</f>
        <v>0</v>
      </c>
      <c r="E68" s="102">
        <f>E69</f>
        <v>0</v>
      </c>
      <c r="F68" s="102">
        <f>F69</f>
        <v>0</v>
      </c>
      <c r="G68" s="102">
        <f t="shared" si="0"/>
        <v>1530</v>
      </c>
    </row>
    <row r="69" spans="1:7" ht="31.5" customHeight="1" outlineLevel="2">
      <c r="A69" s="19" t="s">
        <v>118</v>
      </c>
      <c r="B69" s="65" t="s">
        <v>119</v>
      </c>
      <c r="C69" s="81">
        <v>1530</v>
      </c>
      <c r="D69" s="81"/>
      <c r="E69" s="81"/>
      <c r="F69" s="81"/>
      <c r="G69" s="81">
        <f t="shared" si="0"/>
        <v>1530</v>
      </c>
    </row>
    <row r="70" spans="1:7" ht="12.75" customHeight="1" hidden="1" outlineLevel="1">
      <c r="A70" s="15" t="s">
        <v>120</v>
      </c>
      <c r="B70" s="60" t="s">
        <v>121</v>
      </c>
      <c r="C70" s="80"/>
      <c r="D70" s="80"/>
      <c r="E70" s="80"/>
      <c r="F70" s="80"/>
      <c r="G70" s="80">
        <f t="shared" si="0"/>
        <v>0</v>
      </c>
    </row>
    <row r="71" spans="1:7" ht="12.75" customHeight="1" hidden="1" outlineLevel="2">
      <c r="A71" s="19" t="s">
        <v>122</v>
      </c>
      <c r="B71" s="62" t="s">
        <v>123</v>
      </c>
      <c r="C71" s="80"/>
      <c r="D71" s="80"/>
      <c r="E71" s="80"/>
      <c r="F71" s="80"/>
      <c r="G71" s="80">
        <f t="shared" si="0"/>
        <v>0</v>
      </c>
    </row>
    <row r="72" spans="1:7" ht="12.75" customHeight="1" hidden="1" outlineLevel="2">
      <c r="A72" s="19" t="s">
        <v>124</v>
      </c>
      <c r="B72" s="62" t="s">
        <v>123</v>
      </c>
      <c r="C72" s="80"/>
      <c r="D72" s="80"/>
      <c r="E72" s="80"/>
      <c r="F72" s="80"/>
      <c r="G72" s="80">
        <f t="shared" si="0"/>
        <v>0</v>
      </c>
    </row>
    <row r="73" spans="1:7" ht="30.75" customHeight="1" outlineLevel="1" collapsed="1">
      <c r="A73" s="108" t="s">
        <v>125</v>
      </c>
      <c r="B73" s="104" t="s">
        <v>126</v>
      </c>
      <c r="C73" s="102">
        <f>C74+C76</f>
        <v>1850</v>
      </c>
      <c r="D73" s="102">
        <f>D74+D76</f>
        <v>0</v>
      </c>
      <c r="E73" s="102">
        <f>E74+E76</f>
        <v>0</v>
      </c>
      <c r="F73" s="102">
        <f>F74+F76</f>
        <v>14660</v>
      </c>
      <c r="G73" s="102">
        <f t="shared" si="0"/>
        <v>16510</v>
      </c>
    </row>
    <row r="74" spans="1:7" s="28" customFormat="1" ht="19.5" customHeight="1" outlineLevel="2">
      <c r="A74" s="19" t="s">
        <v>127</v>
      </c>
      <c r="B74" s="65" t="s">
        <v>128</v>
      </c>
      <c r="C74" s="81">
        <v>450</v>
      </c>
      <c r="D74" s="81"/>
      <c r="E74" s="81"/>
      <c r="F74" s="81"/>
      <c r="G74" s="81">
        <f t="shared" si="0"/>
        <v>450</v>
      </c>
    </row>
    <row r="75" spans="1:7" ht="30" hidden="1" outlineLevel="3">
      <c r="A75" s="23" t="s">
        <v>129</v>
      </c>
      <c r="B75" s="62" t="s">
        <v>130</v>
      </c>
      <c r="C75" s="81"/>
      <c r="D75" s="81"/>
      <c r="E75" s="81"/>
      <c r="F75" s="81"/>
      <c r="G75" s="81">
        <f aca="true" t="shared" si="1" ref="G75:G137">C75+F75</f>
        <v>0</v>
      </c>
    </row>
    <row r="76" spans="1:7" ht="33.75" customHeight="1" outlineLevel="2" collapsed="1">
      <c r="A76" s="19" t="s">
        <v>131</v>
      </c>
      <c r="B76" s="65" t="s">
        <v>132</v>
      </c>
      <c r="C76" s="81">
        <v>1400</v>
      </c>
      <c r="D76" s="81"/>
      <c r="E76" s="81"/>
      <c r="F76" s="81">
        <v>14660</v>
      </c>
      <c r="G76" s="81">
        <f t="shared" si="1"/>
        <v>16060</v>
      </c>
    </row>
    <row r="77" spans="1:7" ht="60" hidden="1" outlineLevel="3">
      <c r="A77" s="23" t="s">
        <v>133</v>
      </c>
      <c r="B77" s="62" t="s">
        <v>134</v>
      </c>
      <c r="C77" s="80"/>
      <c r="D77" s="80"/>
      <c r="E77" s="80"/>
      <c r="F77" s="80"/>
      <c r="G77" s="80">
        <f t="shared" si="1"/>
        <v>0</v>
      </c>
    </row>
    <row r="78" spans="1:7" ht="75" hidden="1" outlineLevel="3">
      <c r="A78" s="23" t="s">
        <v>135</v>
      </c>
      <c r="B78" s="62" t="s">
        <v>136</v>
      </c>
      <c r="C78" s="80"/>
      <c r="D78" s="80"/>
      <c r="E78" s="80"/>
      <c r="F78" s="80"/>
      <c r="G78" s="80">
        <f t="shared" si="1"/>
        <v>0</v>
      </c>
    </row>
    <row r="79" spans="1:7" ht="12.75" customHeight="1" hidden="1" outlineLevel="2" collapsed="1">
      <c r="A79" s="19" t="s">
        <v>137</v>
      </c>
      <c r="B79" s="65" t="s">
        <v>138</v>
      </c>
      <c r="C79" s="80"/>
      <c r="D79" s="80"/>
      <c r="E79" s="80"/>
      <c r="F79" s="80"/>
      <c r="G79" s="80">
        <f t="shared" si="1"/>
        <v>0</v>
      </c>
    </row>
    <row r="80" spans="1:7" ht="12.75" customHeight="1" hidden="1" outlineLevel="3">
      <c r="A80" s="23" t="s">
        <v>139</v>
      </c>
      <c r="B80" s="62" t="s">
        <v>140</v>
      </c>
      <c r="C80" s="80"/>
      <c r="D80" s="80"/>
      <c r="E80" s="80"/>
      <c r="F80" s="80"/>
      <c r="G80" s="80">
        <f t="shared" si="1"/>
        <v>0</v>
      </c>
    </row>
    <row r="81" spans="1:7" ht="12.75" customHeight="1" hidden="1" outlineLevel="1" collapsed="1">
      <c r="A81" s="15" t="s">
        <v>141</v>
      </c>
      <c r="B81" s="60" t="s">
        <v>142</v>
      </c>
      <c r="C81" s="79">
        <f>C82</f>
        <v>0</v>
      </c>
      <c r="D81" s="79">
        <f>D82</f>
        <v>0</v>
      </c>
      <c r="E81" s="79">
        <f>E82</f>
        <v>0</v>
      </c>
      <c r="F81" s="79">
        <f>F82</f>
        <v>0</v>
      </c>
      <c r="G81" s="79">
        <f t="shared" si="1"/>
        <v>0</v>
      </c>
    </row>
    <row r="82" spans="1:7" ht="12.75" customHeight="1" hidden="1" outlineLevel="2">
      <c r="A82" s="19" t="s">
        <v>143</v>
      </c>
      <c r="B82" s="65" t="s">
        <v>144</v>
      </c>
      <c r="C82" s="81">
        <v>0</v>
      </c>
      <c r="D82" s="81">
        <v>0</v>
      </c>
      <c r="E82" s="81">
        <v>0</v>
      </c>
      <c r="F82" s="81">
        <v>0</v>
      </c>
      <c r="G82" s="81">
        <f t="shared" si="1"/>
        <v>0</v>
      </c>
    </row>
    <row r="83" spans="1:7" ht="45" hidden="1" outlineLevel="3">
      <c r="A83" s="29" t="s">
        <v>145</v>
      </c>
      <c r="B83" s="62" t="s">
        <v>146</v>
      </c>
      <c r="C83" s="80"/>
      <c r="D83" s="80"/>
      <c r="E83" s="80"/>
      <c r="F83" s="80"/>
      <c r="G83" s="80">
        <f t="shared" si="1"/>
        <v>0</v>
      </c>
    </row>
    <row r="84" spans="1:7" ht="45" hidden="1" outlineLevel="3">
      <c r="A84" s="29" t="s">
        <v>147</v>
      </c>
      <c r="B84" s="62" t="s">
        <v>146</v>
      </c>
      <c r="C84" s="80"/>
      <c r="D84" s="80"/>
      <c r="E84" s="80"/>
      <c r="F84" s="80"/>
      <c r="G84" s="80">
        <f t="shared" si="1"/>
        <v>0</v>
      </c>
    </row>
    <row r="85" spans="1:7" ht="45" hidden="1" outlineLevel="3">
      <c r="A85" s="29" t="s">
        <v>148</v>
      </c>
      <c r="B85" s="62" t="s">
        <v>146</v>
      </c>
      <c r="C85" s="80"/>
      <c r="D85" s="80"/>
      <c r="E85" s="80"/>
      <c r="F85" s="80"/>
      <c r="G85" s="80">
        <f t="shared" si="1"/>
        <v>0</v>
      </c>
    </row>
    <row r="86" spans="1:7" ht="45" hidden="1" outlineLevel="3">
      <c r="A86" s="29" t="s">
        <v>149</v>
      </c>
      <c r="B86" s="62" t="s">
        <v>146</v>
      </c>
      <c r="C86" s="80"/>
      <c r="D86" s="80"/>
      <c r="E86" s="80"/>
      <c r="F86" s="80"/>
      <c r="G86" s="80">
        <f t="shared" si="1"/>
        <v>0</v>
      </c>
    </row>
    <row r="87" spans="1:7" ht="28.5" outlineLevel="1" collapsed="1">
      <c r="A87" s="108" t="s">
        <v>150</v>
      </c>
      <c r="B87" s="104" t="s">
        <v>151</v>
      </c>
      <c r="C87" s="102">
        <f>C88+C91+C94+C105+C107+C108+C109+C110+C111+C112</f>
        <v>4000</v>
      </c>
      <c r="D87" s="102">
        <f>D88+D91+D94+D105+D107+D108+D109+D110+D111+D112</f>
        <v>0</v>
      </c>
      <c r="E87" s="102">
        <f>E88+E91+E94+E105+E107+E108+E109+E110+E111+E112</f>
        <v>0</v>
      </c>
      <c r="F87" s="102">
        <f>F88+F91+F94+F105+F107+F108+F109+F110+F111+F112</f>
        <v>0</v>
      </c>
      <c r="G87" s="102">
        <f t="shared" si="1"/>
        <v>4000</v>
      </c>
    </row>
    <row r="88" spans="1:7" ht="64.5" customHeight="1" outlineLevel="2">
      <c r="A88" s="19" t="s">
        <v>152</v>
      </c>
      <c r="B88" s="65" t="s">
        <v>153</v>
      </c>
      <c r="C88" s="81">
        <v>54</v>
      </c>
      <c r="D88" s="81"/>
      <c r="E88" s="81"/>
      <c r="F88" s="81"/>
      <c r="G88" s="81">
        <f t="shared" si="1"/>
        <v>54</v>
      </c>
    </row>
    <row r="89" spans="1:7" ht="75" hidden="1" outlineLevel="3">
      <c r="A89" s="19" t="s">
        <v>154</v>
      </c>
      <c r="B89" s="62" t="s">
        <v>153</v>
      </c>
      <c r="C89" s="81">
        <v>0</v>
      </c>
      <c r="D89" s="81"/>
      <c r="E89" s="81"/>
      <c r="F89" s="81">
        <v>0</v>
      </c>
      <c r="G89" s="81">
        <f t="shared" si="1"/>
        <v>0</v>
      </c>
    </row>
    <row r="90" spans="1:7" ht="75" hidden="1" outlineLevel="3">
      <c r="A90" s="19" t="s">
        <v>155</v>
      </c>
      <c r="B90" s="62" t="s">
        <v>153</v>
      </c>
      <c r="C90" s="81">
        <v>0</v>
      </c>
      <c r="D90" s="81"/>
      <c r="E90" s="81"/>
      <c r="F90" s="81">
        <v>0</v>
      </c>
      <c r="G90" s="81">
        <f t="shared" si="1"/>
        <v>0</v>
      </c>
    </row>
    <row r="91" spans="1:7" ht="32.25" customHeight="1" outlineLevel="2" collapsed="1">
      <c r="A91" s="19" t="s">
        <v>156</v>
      </c>
      <c r="B91" s="65" t="s">
        <v>157</v>
      </c>
      <c r="C91" s="81">
        <v>53</v>
      </c>
      <c r="D91" s="81"/>
      <c r="E91" s="81"/>
      <c r="F91" s="81"/>
      <c r="G91" s="81">
        <f t="shared" si="1"/>
        <v>53</v>
      </c>
    </row>
    <row r="92" spans="1:7" ht="120" hidden="1" outlineLevel="3">
      <c r="A92" s="19" t="s">
        <v>158</v>
      </c>
      <c r="B92" s="62" t="s">
        <v>159</v>
      </c>
      <c r="C92" s="81">
        <v>0</v>
      </c>
      <c r="D92" s="81"/>
      <c r="E92" s="81"/>
      <c r="F92" s="81">
        <v>0</v>
      </c>
      <c r="G92" s="81">
        <f t="shared" si="1"/>
        <v>0</v>
      </c>
    </row>
    <row r="93" spans="1:7" ht="90" hidden="1" outlineLevel="3">
      <c r="A93" s="19" t="s">
        <v>160</v>
      </c>
      <c r="B93" s="62" t="s">
        <v>161</v>
      </c>
      <c r="C93" s="81">
        <v>0</v>
      </c>
      <c r="D93" s="81"/>
      <c r="E93" s="81"/>
      <c r="F93" s="81">
        <v>0</v>
      </c>
      <c r="G93" s="81">
        <f t="shared" si="1"/>
        <v>0</v>
      </c>
    </row>
    <row r="94" spans="1:7" ht="31.5" customHeight="1" outlineLevel="2" collapsed="1">
      <c r="A94" s="19" t="s">
        <v>162</v>
      </c>
      <c r="B94" s="65" t="s">
        <v>163</v>
      </c>
      <c r="C94" s="81">
        <v>1300</v>
      </c>
      <c r="D94" s="81"/>
      <c r="E94" s="81"/>
      <c r="F94" s="81"/>
      <c r="G94" s="81">
        <f t="shared" si="1"/>
        <v>1300</v>
      </c>
    </row>
    <row r="95" spans="1:7" ht="60" hidden="1" outlineLevel="3">
      <c r="A95" s="23" t="s">
        <v>164</v>
      </c>
      <c r="B95" s="62" t="s">
        <v>165</v>
      </c>
      <c r="C95" s="81">
        <v>0</v>
      </c>
      <c r="D95" s="81"/>
      <c r="E95" s="81"/>
      <c r="F95" s="81">
        <v>0</v>
      </c>
      <c r="G95" s="81">
        <f t="shared" si="1"/>
        <v>0</v>
      </c>
    </row>
    <row r="96" spans="1:7" ht="60" hidden="1" outlineLevel="3">
      <c r="A96" s="23" t="s">
        <v>166</v>
      </c>
      <c r="B96" s="62" t="s">
        <v>165</v>
      </c>
      <c r="C96" s="81">
        <v>0</v>
      </c>
      <c r="D96" s="81"/>
      <c r="E96" s="81"/>
      <c r="F96" s="81">
        <v>0</v>
      </c>
      <c r="G96" s="81">
        <f t="shared" si="1"/>
        <v>0</v>
      </c>
    </row>
    <row r="97" spans="1:7" ht="60" hidden="1" outlineLevel="3">
      <c r="A97" s="23" t="s">
        <v>167</v>
      </c>
      <c r="B97" s="62" t="s">
        <v>165</v>
      </c>
      <c r="C97" s="81">
        <v>0</v>
      </c>
      <c r="D97" s="81"/>
      <c r="E97" s="81"/>
      <c r="F97" s="81">
        <v>0</v>
      </c>
      <c r="G97" s="81">
        <f t="shared" si="1"/>
        <v>0</v>
      </c>
    </row>
    <row r="98" spans="1:7" ht="60" hidden="1" outlineLevel="3">
      <c r="A98" s="23" t="s">
        <v>168</v>
      </c>
      <c r="B98" s="62" t="s">
        <v>165</v>
      </c>
      <c r="C98" s="81">
        <v>0</v>
      </c>
      <c r="D98" s="81"/>
      <c r="E98" s="81"/>
      <c r="F98" s="81">
        <v>0</v>
      </c>
      <c r="G98" s="81">
        <f t="shared" si="1"/>
        <v>0</v>
      </c>
    </row>
    <row r="99" spans="1:7" ht="60" hidden="1" outlineLevel="3">
      <c r="A99" s="23" t="s">
        <v>169</v>
      </c>
      <c r="B99" s="62" t="s">
        <v>165</v>
      </c>
      <c r="C99" s="81">
        <v>0</v>
      </c>
      <c r="D99" s="81"/>
      <c r="E99" s="81"/>
      <c r="F99" s="81">
        <v>0</v>
      </c>
      <c r="G99" s="81">
        <f t="shared" si="1"/>
        <v>0</v>
      </c>
    </row>
    <row r="100" spans="1:7" ht="60" hidden="1" outlineLevel="3">
      <c r="A100" s="23" t="s">
        <v>170</v>
      </c>
      <c r="B100" s="62" t="s">
        <v>165</v>
      </c>
      <c r="C100" s="81">
        <v>0</v>
      </c>
      <c r="D100" s="81"/>
      <c r="E100" s="81"/>
      <c r="F100" s="81">
        <v>0</v>
      </c>
      <c r="G100" s="81">
        <f t="shared" si="1"/>
        <v>0</v>
      </c>
    </row>
    <row r="101" spans="1:7" ht="60" hidden="1" outlineLevel="3">
      <c r="A101" s="23" t="s">
        <v>171</v>
      </c>
      <c r="B101" s="62" t="s">
        <v>165</v>
      </c>
      <c r="C101" s="81">
        <v>0</v>
      </c>
      <c r="D101" s="81"/>
      <c r="E101" s="81"/>
      <c r="F101" s="81">
        <v>0</v>
      </c>
      <c r="G101" s="81">
        <f t="shared" si="1"/>
        <v>0</v>
      </c>
    </row>
    <row r="102" spans="1:7" ht="60" hidden="1" outlineLevel="3">
      <c r="A102" s="23" t="s">
        <v>172</v>
      </c>
      <c r="B102" s="62" t="s">
        <v>165</v>
      </c>
      <c r="C102" s="81">
        <v>0</v>
      </c>
      <c r="D102" s="81"/>
      <c r="E102" s="81"/>
      <c r="F102" s="81">
        <v>0</v>
      </c>
      <c r="G102" s="81">
        <f t="shared" si="1"/>
        <v>0</v>
      </c>
    </row>
    <row r="103" spans="1:7" ht="60" hidden="1" outlineLevel="3">
      <c r="A103" s="23" t="s">
        <v>173</v>
      </c>
      <c r="B103" s="62" t="s">
        <v>165</v>
      </c>
      <c r="C103" s="81">
        <v>0</v>
      </c>
      <c r="D103" s="81"/>
      <c r="E103" s="81"/>
      <c r="F103" s="81">
        <v>0</v>
      </c>
      <c r="G103" s="81">
        <f t="shared" si="1"/>
        <v>0</v>
      </c>
    </row>
    <row r="104" spans="1:7" ht="75" hidden="1" outlineLevel="3">
      <c r="A104" s="23" t="s">
        <v>174</v>
      </c>
      <c r="B104" s="62" t="s">
        <v>153</v>
      </c>
      <c r="C104" s="81">
        <v>0</v>
      </c>
      <c r="D104" s="81"/>
      <c r="E104" s="81"/>
      <c r="F104" s="81">
        <v>0</v>
      </c>
      <c r="G104" s="81">
        <f t="shared" si="1"/>
        <v>0</v>
      </c>
    </row>
    <row r="105" spans="1:7" ht="76.5" customHeight="1" outlineLevel="2" collapsed="1">
      <c r="A105" s="19" t="s">
        <v>175</v>
      </c>
      <c r="B105" s="65" t="s">
        <v>176</v>
      </c>
      <c r="C105" s="81">
        <v>69</v>
      </c>
      <c r="D105" s="81"/>
      <c r="E105" s="81"/>
      <c r="F105" s="81"/>
      <c r="G105" s="81">
        <f t="shared" si="1"/>
        <v>69</v>
      </c>
    </row>
    <row r="106" spans="1:7" ht="90" hidden="1" outlineLevel="3">
      <c r="A106" s="23" t="s">
        <v>177</v>
      </c>
      <c r="B106" s="62" t="s">
        <v>178</v>
      </c>
      <c r="C106" s="81">
        <v>0</v>
      </c>
      <c r="D106" s="81"/>
      <c r="E106" s="81"/>
      <c r="F106" s="81">
        <v>0</v>
      </c>
      <c r="G106" s="81">
        <f t="shared" si="1"/>
        <v>0</v>
      </c>
    </row>
    <row r="107" spans="1:7" ht="48" customHeight="1" outlineLevel="2" collapsed="1">
      <c r="A107" s="19" t="s">
        <v>179</v>
      </c>
      <c r="B107" s="65" t="s">
        <v>180</v>
      </c>
      <c r="C107" s="81">
        <v>1638</v>
      </c>
      <c r="D107" s="81"/>
      <c r="E107" s="81"/>
      <c r="F107" s="81"/>
      <c r="G107" s="81">
        <f t="shared" si="1"/>
        <v>1638</v>
      </c>
    </row>
    <row r="108" spans="1:7" ht="81" customHeight="1" outlineLevel="2">
      <c r="A108" s="19" t="s">
        <v>181</v>
      </c>
      <c r="B108" s="65" t="s">
        <v>182</v>
      </c>
      <c r="C108" s="81">
        <v>136</v>
      </c>
      <c r="D108" s="81"/>
      <c r="E108" s="81"/>
      <c r="F108" s="81"/>
      <c r="G108" s="81">
        <f t="shared" si="1"/>
        <v>136</v>
      </c>
    </row>
    <row r="109" spans="1:7" ht="45" outlineLevel="2">
      <c r="A109" s="19" t="s">
        <v>183</v>
      </c>
      <c r="B109" s="65" t="s">
        <v>184</v>
      </c>
      <c r="C109" s="81">
        <v>425</v>
      </c>
      <c r="D109" s="81"/>
      <c r="E109" s="81"/>
      <c r="F109" s="81"/>
      <c r="G109" s="81">
        <f t="shared" si="1"/>
        <v>425</v>
      </c>
    </row>
    <row r="110" spans="1:7" ht="30" hidden="1" outlineLevel="2">
      <c r="A110" s="19" t="s">
        <v>185</v>
      </c>
      <c r="B110" s="65" t="s">
        <v>186</v>
      </c>
      <c r="C110" s="81"/>
      <c r="D110" s="81"/>
      <c r="E110" s="81"/>
      <c r="F110" s="81"/>
      <c r="G110" s="81">
        <f t="shared" si="1"/>
        <v>0</v>
      </c>
    </row>
    <row r="111" spans="1:7" ht="75" outlineLevel="2">
      <c r="A111" s="19" t="s">
        <v>187</v>
      </c>
      <c r="B111" s="65" t="s">
        <v>188</v>
      </c>
      <c r="C111" s="81">
        <v>325</v>
      </c>
      <c r="D111" s="81"/>
      <c r="E111" s="81"/>
      <c r="F111" s="81"/>
      <c r="G111" s="81">
        <f t="shared" si="1"/>
        <v>325</v>
      </c>
    </row>
    <row r="112" spans="1:7" ht="36" customHeight="1" hidden="1" outlineLevel="2">
      <c r="A112" s="19" t="s">
        <v>189</v>
      </c>
      <c r="B112" s="65" t="s">
        <v>190</v>
      </c>
      <c r="C112" s="81"/>
      <c r="D112" s="81"/>
      <c r="E112" s="81"/>
      <c r="F112" s="81"/>
      <c r="G112" s="81">
        <f t="shared" si="1"/>
        <v>0</v>
      </c>
    </row>
    <row r="113" spans="1:7" ht="18" customHeight="1" outlineLevel="1" collapsed="1">
      <c r="A113" s="108" t="s">
        <v>191</v>
      </c>
      <c r="B113" s="104" t="s">
        <v>192</v>
      </c>
      <c r="C113" s="102">
        <f>C117+C114</f>
        <v>115</v>
      </c>
      <c r="D113" s="102">
        <f>D117+D114</f>
        <v>0</v>
      </c>
      <c r="E113" s="102">
        <f>E117+E114</f>
        <v>0</v>
      </c>
      <c r="F113" s="102">
        <f>F117+F114</f>
        <v>0</v>
      </c>
      <c r="G113" s="102">
        <f t="shared" si="1"/>
        <v>115</v>
      </c>
    </row>
    <row r="114" spans="1:7" ht="12.75" customHeight="1" hidden="1" outlineLevel="2">
      <c r="A114" s="19" t="s">
        <v>193</v>
      </c>
      <c r="B114" s="65" t="s">
        <v>194</v>
      </c>
      <c r="C114" s="81">
        <v>0</v>
      </c>
      <c r="D114" s="81">
        <v>0</v>
      </c>
      <c r="E114" s="81">
        <v>0</v>
      </c>
      <c r="F114" s="81">
        <v>0</v>
      </c>
      <c r="G114" s="81">
        <f t="shared" si="1"/>
        <v>0</v>
      </c>
    </row>
    <row r="115" spans="1:7" ht="12.75" customHeight="1" hidden="1" outlineLevel="3">
      <c r="A115" s="23" t="s">
        <v>195</v>
      </c>
      <c r="B115" s="62" t="s">
        <v>196</v>
      </c>
      <c r="C115" s="81"/>
      <c r="D115" s="81"/>
      <c r="E115" s="81"/>
      <c r="F115" s="81"/>
      <c r="G115" s="81">
        <f t="shared" si="1"/>
        <v>0</v>
      </c>
    </row>
    <row r="116" spans="1:7" ht="12.75" customHeight="1" hidden="1" outlineLevel="3">
      <c r="A116" s="23" t="s">
        <v>197</v>
      </c>
      <c r="B116" s="62" t="s">
        <v>196</v>
      </c>
      <c r="C116" s="81"/>
      <c r="D116" s="81"/>
      <c r="E116" s="81"/>
      <c r="F116" s="81"/>
      <c r="G116" s="81">
        <f t="shared" si="1"/>
        <v>0</v>
      </c>
    </row>
    <row r="117" spans="1:7" ht="20.25" customHeight="1" outlineLevel="2" collapsed="1">
      <c r="A117" s="19" t="s">
        <v>198</v>
      </c>
      <c r="B117" s="65" t="s">
        <v>199</v>
      </c>
      <c r="C117" s="81">
        <v>115</v>
      </c>
      <c r="D117" s="81"/>
      <c r="E117" s="81"/>
      <c r="F117" s="81"/>
      <c r="G117" s="81">
        <f t="shared" si="1"/>
        <v>115</v>
      </c>
    </row>
    <row r="118" spans="1:7" ht="30" hidden="1" outlineLevel="3">
      <c r="A118" s="23" t="s">
        <v>200</v>
      </c>
      <c r="B118" s="62" t="s">
        <v>201</v>
      </c>
      <c r="C118" s="80"/>
      <c r="D118" s="80"/>
      <c r="E118" s="80"/>
      <c r="F118" s="80"/>
      <c r="G118" s="80">
        <f t="shared" si="1"/>
        <v>0</v>
      </c>
    </row>
    <row r="119" spans="1:7" ht="12.75" customHeight="1" hidden="1" outlineLevel="1" collapsed="1">
      <c r="A119" s="15" t="s">
        <v>202</v>
      </c>
      <c r="B119" s="60" t="s">
        <v>203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1"/>
        <v>0</v>
      </c>
    </row>
    <row r="120" spans="1:7" s="12" customFormat="1" ht="12.75" customHeight="1" hidden="1" outlineLevel="1">
      <c r="A120" s="30"/>
      <c r="B120" s="70" t="s">
        <v>204</v>
      </c>
      <c r="C120" s="86"/>
      <c r="D120" s="86"/>
      <c r="E120" s="86"/>
      <c r="F120" s="86"/>
      <c r="G120" s="86">
        <f t="shared" si="1"/>
        <v>0</v>
      </c>
    </row>
    <row r="121" spans="1:7" ht="9" customHeight="1" hidden="1" collapsed="1">
      <c r="A121" s="31"/>
      <c r="B121" s="32"/>
      <c r="C121" s="80"/>
      <c r="D121" s="80"/>
      <c r="E121" s="80"/>
      <c r="F121" s="80"/>
      <c r="G121" s="80">
        <f t="shared" si="1"/>
        <v>0</v>
      </c>
    </row>
    <row r="122" spans="1:8" ht="21.75" customHeight="1">
      <c r="A122" s="108" t="s">
        <v>205</v>
      </c>
      <c r="B122" s="104" t="s">
        <v>206</v>
      </c>
      <c r="C122" s="103">
        <f>C123+C136+C156+C166+C182+C198+C226</f>
        <v>769236.7</v>
      </c>
      <c r="D122" s="103">
        <f>D123+D136+D156+D166+D182+D198+D226</f>
        <v>763132.9</v>
      </c>
      <c r="E122" s="103">
        <f>E123+E136+E156+E166+E182+E198+E226</f>
        <v>757125</v>
      </c>
      <c r="F122" s="103">
        <f>F123+F136+F156+F166+F182+F198+F226</f>
        <v>-329098.4</v>
      </c>
      <c r="G122" s="103">
        <f t="shared" si="1"/>
        <v>440138.29999999993</v>
      </c>
      <c r="H122" s="99"/>
    </row>
    <row r="123" spans="1:7" ht="16.5" customHeight="1">
      <c r="A123" s="108"/>
      <c r="B123" s="104" t="s">
        <v>207</v>
      </c>
      <c r="C123" s="102">
        <f>C124+C127</f>
        <v>172586</v>
      </c>
      <c r="D123" s="102">
        <f>D124+D127</f>
        <v>199749</v>
      </c>
      <c r="E123" s="102">
        <f>E124+E127</f>
        <v>220210</v>
      </c>
      <c r="F123" s="102">
        <f>F124+F127</f>
        <v>-29666</v>
      </c>
      <c r="G123" s="102">
        <f t="shared" si="1"/>
        <v>142920</v>
      </c>
    </row>
    <row r="124" spans="1:7" ht="30" outlineLevel="1">
      <c r="A124" s="19" t="s">
        <v>208</v>
      </c>
      <c r="B124" s="65" t="s">
        <v>209</v>
      </c>
      <c r="C124" s="81">
        <f>C125+C126</f>
        <v>172586</v>
      </c>
      <c r="D124" s="81">
        <f>D125+D126</f>
        <v>199749</v>
      </c>
      <c r="E124" s="81">
        <f>E125+E126</f>
        <v>220210</v>
      </c>
      <c r="F124" s="81">
        <f>F125+F126</f>
        <v>-34517</v>
      </c>
      <c r="G124" s="81">
        <f t="shared" si="1"/>
        <v>138069</v>
      </c>
    </row>
    <row r="125" spans="1:7" ht="48.75" customHeight="1" outlineLevel="1">
      <c r="A125" s="34" t="s">
        <v>210</v>
      </c>
      <c r="B125" s="62" t="s">
        <v>211</v>
      </c>
      <c r="C125" s="82">
        <v>172586</v>
      </c>
      <c r="D125" s="82">
        <v>199749</v>
      </c>
      <c r="E125" s="82">
        <v>220210</v>
      </c>
      <c r="F125" s="82">
        <v>-34517</v>
      </c>
      <c r="G125" s="82">
        <f t="shared" si="1"/>
        <v>138069</v>
      </c>
    </row>
    <row r="126" spans="1:7" ht="32.25" customHeight="1" hidden="1" outlineLevel="1">
      <c r="A126" s="34" t="s">
        <v>212</v>
      </c>
      <c r="B126" s="62" t="s">
        <v>213</v>
      </c>
      <c r="C126" s="82"/>
      <c r="D126" s="82"/>
      <c r="E126" s="82"/>
      <c r="F126" s="82"/>
      <c r="G126" s="82">
        <f t="shared" si="1"/>
        <v>0</v>
      </c>
    </row>
    <row r="127" spans="1:7" ht="45" outlineLevel="1">
      <c r="A127" s="35" t="s">
        <v>214</v>
      </c>
      <c r="B127" s="65" t="s">
        <v>215</v>
      </c>
      <c r="C127" s="81">
        <v>0</v>
      </c>
      <c r="D127" s="81"/>
      <c r="E127" s="81"/>
      <c r="F127" s="81">
        <v>4851</v>
      </c>
      <c r="G127" s="81">
        <f t="shared" si="1"/>
        <v>4851</v>
      </c>
    </row>
    <row r="128" spans="1:7" s="3" customFormat="1" ht="41.25" customHeight="1" outlineLevel="1">
      <c r="A128" s="120"/>
      <c r="B128" s="71" t="s">
        <v>216</v>
      </c>
      <c r="C128" s="87">
        <f>C130+C131</f>
        <v>190872.40000000002</v>
      </c>
      <c r="D128" s="87">
        <f>D130+D131</f>
        <v>217800.5</v>
      </c>
      <c r="E128" s="87">
        <f>E130+E131</f>
        <v>234406</v>
      </c>
      <c r="F128" s="87">
        <f>F130+F131</f>
        <v>-8137.2</v>
      </c>
      <c r="G128" s="87">
        <f t="shared" si="1"/>
        <v>182735.2</v>
      </c>
    </row>
    <row r="129" spans="1:7" s="3" customFormat="1" ht="14.25" outlineLevel="1">
      <c r="A129" s="120"/>
      <c r="B129" s="72" t="s">
        <v>217</v>
      </c>
      <c r="C129" s="81"/>
      <c r="D129" s="81"/>
      <c r="E129" s="81"/>
      <c r="F129" s="81"/>
      <c r="G129" s="81"/>
    </row>
    <row r="130" spans="1:7" s="3" customFormat="1" ht="15">
      <c r="A130" s="120"/>
      <c r="B130" s="73" t="s">
        <v>218</v>
      </c>
      <c r="C130" s="88">
        <f>C137+C157+C167</f>
        <v>181599.30000000002</v>
      </c>
      <c r="D130" s="88">
        <f>D137+D157+D167</f>
        <v>206921</v>
      </c>
      <c r="E130" s="88">
        <f>E137+E157+E167</f>
        <v>223479.1</v>
      </c>
      <c r="F130" s="88">
        <f>F137+F157+F167</f>
        <v>-12320</v>
      </c>
      <c r="G130" s="88">
        <f t="shared" si="1"/>
        <v>169279.30000000002</v>
      </c>
    </row>
    <row r="131" spans="1:7" s="3" customFormat="1" ht="15">
      <c r="A131" s="120"/>
      <c r="B131" s="73" t="s">
        <v>219</v>
      </c>
      <c r="C131" s="88">
        <f>C151+C162+C174</f>
        <v>9273.1</v>
      </c>
      <c r="D131" s="88">
        <f>D151+D162+D174</f>
        <v>10879.5</v>
      </c>
      <c r="E131" s="88">
        <f>E151+E162+E174</f>
        <v>10926.9</v>
      </c>
      <c r="F131" s="88">
        <f>F151+F162+F174</f>
        <v>4182.8</v>
      </c>
      <c r="G131" s="88">
        <f t="shared" si="1"/>
        <v>13455.900000000001</v>
      </c>
    </row>
    <row r="132" spans="1:7" s="3" customFormat="1" ht="12.75" customHeight="1" hidden="1" outlineLevel="1">
      <c r="A132" s="120"/>
      <c r="B132" s="71" t="s">
        <v>220</v>
      </c>
      <c r="C132" s="81">
        <f>C134+C135</f>
        <v>0</v>
      </c>
      <c r="D132" s="81">
        <f>D134+D135</f>
        <v>0</v>
      </c>
      <c r="E132" s="81">
        <f>E134+E135</f>
        <v>0</v>
      </c>
      <c r="F132" s="81">
        <f>F134+F135</f>
        <v>0</v>
      </c>
      <c r="G132" s="81">
        <f t="shared" si="1"/>
        <v>0</v>
      </c>
    </row>
    <row r="133" spans="1:7" s="3" customFormat="1" ht="14.25" hidden="1" outlineLevel="1">
      <c r="A133" s="120"/>
      <c r="B133" s="72" t="s">
        <v>217</v>
      </c>
      <c r="C133" s="81"/>
      <c r="D133" s="81"/>
      <c r="E133" s="81"/>
      <c r="F133" s="81"/>
      <c r="G133" s="81">
        <f t="shared" si="1"/>
        <v>0</v>
      </c>
    </row>
    <row r="134" spans="1:7" s="3" customFormat="1" ht="15" hidden="1">
      <c r="A134" s="120"/>
      <c r="B134" s="73" t="s">
        <v>218</v>
      </c>
      <c r="C134" s="88"/>
      <c r="D134" s="88"/>
      <c r="E134" s="88"/>
      <c r="F134" s="88"/>
      <c r="G134" s="88">
        <f t="shared" si="1"/>
        <v>0</v>
      </c>
    </row>
    <row r="135" spans="1:7" s="3" customFormat="1" ht="15" hidden="1">
      <c r="A135" s="120"/>
      <c r="B135" s="73" t="s">
        <v>219</v>
      </c>
      <c r="C135" s="88"/>
      <c r="D135" s="88"/>
      <c r="E135" s="88"/>
      <c r="F135" s="88"/>
      <c r="G135" s="88">
        <f t="shared" si="1"/>
        <v>0</v>
      </c>
    </row>
    <row r="136" spans="1:7" ht="59.25" customHeight="1" outlineLevel="1">
      <c r="A136" s="36"/>
      <c r="B136" s="109" t="s">
        <v>221</v>
      </c>
      <c r="C136" s="103">
        <f>C137+C151</f>
        <v>174568.1</v>
      </c>
      <c r="D136" s="103">
        <f>D137+D151</f>
        <v>199734.5</v>
      </c>
      <c r="E136" s="103">
        <f>E137+E151</f>
        <v>215633.9</v>
      </c>
      <c r="F136" s="103">
        <f>F137+F151</f>
        <v>-8600</v>
      </c>
      <c r="G136" s="103">
        <f t="shared" si="1"/>
        <v>165968.1</v>
      </c>
    </row>
    <row r="137" spans="1:7" s="3" customFormat="1" ht="15">
      <c r="A137" s="36"/>
      <c r="B137" s="73" t="s">
        <v>218</v>
      </c>
      <c r="C137" s="88">
        <f>C139+C140+C141+C142+C143+C145+C146+C147+C148+C149+C150</f>
        <v>172615</v>
      </c>
      <c r="D137" s="88">
        <f>D139+D140+D141+D142+D143+D145+D146+D147+D148+D149+D150</f>
        <v>197560</v>
      </c>
      <c r="E137" s="88">
        <f>E139+E140+E141+E142+E143+E145+E146+E147+E148+E149+E150</f>
        <v>213592</v>
      </c>
      <c r="F137" s="88">
        <f>F139+F140+F141+F142+F143+F145+F146+F147+F148+F149+F150</f>
        <v>-12032</v>
      </c>
      <c r="G137" s="88">
        <f t="shared" si="1"/>
        <v>160583</v>
      </c>
    </row>
    <row r="138" spans="1:7" ht="14.25">
      <c r="A138" s="36"/>
      <c r="B138" s="72" t="s">
        <v>217</v>
      </c>
      <c r="C138" s="80"/>
      <c r="D138" s="80"/>
      <c r="E138" s="80"/>
      <c r="F138" s="80"/>
      <c r="G138" s="80"/>
    </row>
    <row r="139" spans="1:8" ht="75" outlineLevel="1">
      <c r="A139" s="35" t="s">
        <v>222</v>
      </c>
      <c r="B139" s="95" t="s">
        <v>223</v>
      </c>
      <c r="C139" s="87">
        <v>1182</v>
      </c>
      <c r="D139" s="87">
        <v>1144</v>
      </c>
      <c r="E139" s="87">
        <v>1143</v>
      </c>
      <c r="F139" s="87">
        <v>-301</v>
      </c>
      <c r="G139" s="87">
        <f aca="true" t="shared" si="2" ref="G139:G202">C139+F139</f>
        <v>881</v>
      </c>
      <c r="H139" s="94"/>
    </row>
    <row r="140" spans="1:7" ht="45" outlineLevel="1">
      <c r="A140" s="35" t="s">
        <v>224</v>
      </c>
      <c r="B140" s="65" t="s">
        <v>225</v>
      </c>
      <c r="C140" s="87">
        <v>435</v>
      </c>
      <c r="D140" s="87">
        <v>587</v>
      </c>
      <c r="E140" s="87">
        <v>504</v>
      </c>
      <c r="F140" s="87">
        <v>-33</v>
      </c>
      <c r="G140" s="87">
        <f t="shared" si="2"/>
        <v>402</v>
      </c>
    </row>
    <row r="141" spans="1:7" ht="60" customHeight="1" outlineLevel="1">
      <c r="A141" s="35" t="s">
        <v>226</v>
      </c>
      <c r="B141" s="65" t="s">
        <v>227</v>
      </c>
      <c r="C141" s="87">
        <v>13803</v>
      </c>
      <c r="D141" s="87">
        <v>13955</v>
      </c>
      <c r="E141" s="87">
        <v>14177</v>
      </c>
      <c r="F141" s="87">
        <v>-1166</v>
      </c>
      <c r="G141" s="87">
        <f t="shared" si="2"/>
        <v>12637</v>
      </c>
    </row>
    <row r="142" spans="1:7" ht="64.5" customHeight="1" outlineLevel="1">
      <c r="A142" s="35" t="s">
        <v>228</v>
      </c>
      <c r="B142" s="65" t="s">
        <v>343</v>
      </c>
      <c r="C142" s="87">
        <v>11361</v>
      </c>
      <c r="D142" s="87">
        <v>12154</v>
      </c>
      <c r="E142" s="87">
        <v>13292</v>
      </c>
      <c r="F142" s="87"/>
      <c r="G142" s="87">
        <f t="shared" si="2"/>
        <v>11361</v>
      </c>
    </row>
    <row r="143" spans="1:7" ht="75" hidden="1" outlineLevel="1">
      <c r="A143" s="35" t="s">
        <v>229</v>
      </c>
      <c r="B143" s="65" t="s">
        <v>342</v>
      </c>
      <c r="C143" s="87">
        <v>0</v>
      </c>
      <c r="D143" s="87">
        <v>0</v>
      </c>
      <c r="E143" s="87">
        <v>1386</v>
      </c>
      <c r="F143" s="87"/>
      <c r="G143" s="87">
        <f t="shared" si="2"/>
        <v>0</v>
      </c>
    </row>
    <row r="144" spans="1:7" ht="12.75" customHeight="1" hidden="1">
      <c r="A144" s="19" t="s">
        <v>230</v>
      </c>
      <c r="B144" s="65" t="s">
        <v>231</v>
      </c>
      <c r="C144" s="97"/>
      <c r="D144" s="97"/>
      <c r="E144" s="97"/>
      <c r="F144" s="97"/>
      <c r="G144" s="97">
        <f t="shared" si="2"/>
        <v>0</v>
      </c>
    </row>
    <row r="145" spans="1:7" ht="48" customHeight="1">
      <c r="A145" s="38" t="s">
        <v>232</v>
      </c>
      <c r="B145" s="65" t="s">
        <v>233</v>
      </c>
      <c r="C145" s="87">
        <v>3605</v>
      </c>
      <c r="D145" s="87">
        <v>3452</v>
      </c>
      <c r="E145" s="87">
        <v>3470</v>
      </c>
      <c r="F145" s="87">
        <v>-1112</v>
      </c>
      <c r="G145" s="87">
        <f t="shared" si="2"/>
        <v>2493</v>
      </c>
    </row>
    <row r="146" spans="1:7" ht="63" customHeight="1">
      <c r="A146" s="38" t="s">
        <v>234</v>
      </c>
      <c r="B146" s="65" t="s">
        <v>235</v>
      </c>
      <c r="C146" s="87">
        <v>87</v>
      </c>
      <c r="D146" s="87">
        <v>120</v>
      </c>
      <c r="E146" s="87">
        <v>113</v>
      </c>
      <c r="F146" s="87">
        <v>-7</v>
      </c>
      <c r="G146" s="87">
        <f t="shared" si="2"/>
        <v>80</v>
      </c>
    </row>
    <row r="147" spans="1:7" s="40" customFormat="1" ht="30" outlineLevel="1">
      <c r="A147" s="35" t="s">
        <v>363</v>
      </c>
      <c r="B147" s="65" t="s">
        <v>364</v>
      </c>
      <c r="C147" s="87">
        <v>0</v>
      </c>
      <c r="D147" s="87">
        <v>12154</v>
      </c>
      <c r="E147" s="87">
        <v>13292</v>
      </c>
      <c r="F147" s="87">
        <v>251</v>
      </c>
      <c r="G147" s="87">
        <f>C147+F147</f>
        <v>251</v>
      </c>
    </row>
    <row r="148" spans="1:7" ht="30">
      <c r="A148" s="38" t="s">
        <v>236</v>
      </c>
      <c r="B148" s="65" t="s">
        <v>237</v>
      </c>
      <c r="C148" s="87">
        <v>2248</v>
      </c>
      <c r="D148" s="87">
        <v>2248</v>
      </c>
      <c r="E148" s="87">
        <v>2248</v>
      </c>
      <c r="F148" s="87">
        <v>321</v>
      </c>
      <c r="G148" s="87">
        <f t="shared" si="2"/>
        <v>2569</v>
      </c>
    </row>
    <row r="149" spans="1:7" ht="48.75" customHeight="1" outlineLevel="1">
      <c r="A149" s="35" t="s">
        <v>238</v>
      </c>
      <c r="B149" s="65" t="s">
        <v>239</v>
      </c>
      <c r="C149" s="87">
        <v>139435</v>
      </c>
      <c r="D149" s="87">
        <v>151251</v>
      </c>
      <c r="E149" s="87">
        <v>163280</v>
      </c>
      <c r="F149" s="87">
        <v>-12642</v>
      </c>
      <c r="G149" s="87">
        <f t="shared" si="2"/>
        <v>126793</v>
      </c>
    </row>
    <row r="150" spans="1:7" ht="79.5" customHeight="1" outlineLevel="1">
      <c r="A150" s="35" t="s">
        <v>361</v>
      </c>
      <c r="B150" s="65" t="s">
        <v>360</v>
      </c>
      <c r="C150" s="87">
        <v>459</v>
      </c>
      <c r="D150" s="87">
        <v>495</v>
      </c>
      <c r="E150" s="87">
        <v>687</v>
      </c>
      <c r="F150" s="87">
        <v>2657</v>
      </c>
      <c r="G150" s="87">
        <f t="shared" si="2"/>
        <v>3116</v>
      </c>
    </row>
    <row r="151" spans="1:7" s="3" customFormat="1" ht="15">
      <c r="A151" s="36"/>
      <c r="B151" s="73" t="s">
        <v>219</v>
      </c>
      <c r="C151" s="88">
        <f>C153+C154+C155</f>
        <v>1953.1000000000001</v>
      </c>
      <c r="D151" s="88">
        <f>D153+D154+D155</f>
        <v>2174.5</v>
      </c>
      <c r="E151" s="88">
        <f>E153+E154+E155</f>
        <v>2041.9</v>
      </c>
      <c r="F151" s="88">
        <f>F153+F154+F155</f>
        <v>3432</v>
      </c>
      <c r="G151" s="88">
        <f t="shared" si="2"/>
        <v>5385.1</v>
      </c>
    </row>
    <row r="152" spans="1:7" ht="15">
      <c r="A152" s="19"/>
      <c r="B152" s="72" t="s">
        <v>217</v>
      </c>
      <c r="C152" s="97"/>
      <c r="D152" s="97"/>
      <c r="E152" s="97"/>
      <c r="F152" s="97"/>
      <c r="G152" s="97"/>
    </row>
    <row r="153" spans="1:7" ht="49.5" customHeight="1" outlineLevel="1">
      <c r="A153" s="38" t="s">
        <v>240</v>
      </c>
      <c r="B153" s="65" t="s">
        <v>241</v>
      </c>
      <c r="C153" s="87">
        <v>1821.2</v>
      </c>
      <c r="D153" s="87">
        <v>1872.1</v>
      </c>
      <c r="E153" s="87">
        <v>1891.1</v>
      </c>
      <c r="F153" s="87"/>
      <c r="G153" s="87">
        <f t="shared" si="2"/>
        <v>1821.2</v>
      </c>
    </row>
    <row r="154" spans="1:7" ht="45" outlineLevel="1">
      <c r="A154" s="38" t="s">
        <v>242</v>
      </c>
      <c r="B154" s="65" t="s">
        <v>243</v>
      </c>
      <c r="C154" s="87">
        <v>131.9</v>
      </c>
      <c r="D154" s="87">
        <v>151.2</v>
      </c>
      <c r="E154" s="87">
        <v>75.4</v>
      </c>
      <c r="F154" s="87">
        <v>163.6</v>
      </c>
      <c r="G154" s="87">
        <f t="shared" si="2"/>
        <v>295.5</v>
      </c>
    </row>
    <row r="155" spans="1:7" s="40" customFormat="1" ht="75" outlineLevel="1">
      <c r="A155" s="38" t="s">
        <v>362</v>
      </c>
      <c r="B155" s="65" t="s">
        <v>360</v>
      </c>
      <c r="C155" s="87">
        <v>0</v>
      </c>
      <c r="D155" s="87">
        <v>151.2</v>
      </c>
      <c r="E155" s="87">
        <v>75.4</v>
      </c>
      <c r="F155" s="87">
        <v>3268.4</v>
      </c>
      <c r="G155" s="87">
        <f>C155+F155</f>
        <v>3268.4</v>
      </c>
    </row>
    <row r="156" spans="1:7" ht="57" outlineLevel="1">
      <c r="A156" s="42"/>
      <c r="B156" s="109" t="s">
        <v>244</v>
      </c>
      <c r="C156" s="103">
        <f>C157+C162</f>
        <v>4734.1</v>
      </c>
      <c r="D156" s="103">
        <f>D157+D162</f>
        <v>4866.2</v>
      </c>
      <c r="E156" s="103">
        <f>E157+E162</f>
        <v>5056.2</v>
      </c>
      <c r="F156" s="103">
        <f>F157+F162</f>
        <v>0</v>
      </c>
      <c r="G156" s="103">
        <f t="shared" si="2"/>
        <v>4734.1</v>
      </c>
    </row>
    <row r="157" spans="1:7" ht="15" outlineLevel="1">
      <c r="A157" s="42"/>
      <c r="B157" s="73" t="s">
        <v>218</v>
      </c>
      <c r="C157" s="88">
        <f>C159+C160+C161</f>
        <v>4734.1</v>
      </c>
      <c r="D157" s="88">
        <f>D159+D160+D161</f>
        <v>4866.2</v>
      </c>
      <c r="E157" s="88">
        <f>E159+E160+E161</f>
        <v>5056.2</v>
      </c>
      <c r="F157" s="88">
        <f>F159+F160+F161</f>
        <v>0</v>
      </c>
      <c r="G157" s="88">
        <f t="shared" si="2"/>
        <v>4734.1</v>
      </c>
    </row>
    <row r="158" spans="1:7" ht="15" outlineLevel="1">
      <c r="A158" s="42"/>
      <c r="B158" s="72" t="s">
        <v>217</v>
      </c>
      <c r="C158" s="97"/>
      <c r="D158" s="97"/>
      <c r="E158" s="97"/>
      <c r="F158" s="97"/>
      <c r="G158" s="97"/>
    </row>
    <row r="159" spans="1:7" ht="30" outlineLevel="1">
      <c r="A159" s="35" t="s">
        <v>245</v>
      </c>
      <c r="B159" s="65" t="s">
        <v>246</v>
      </c>
      <c r="C159" s="87">
        <v>1452.8</v>
      </c>
      <c r="D159" s="87">
        <v>1543.6</v>
      </c>
      <c r="E159" s="87">
        <v>1543.6</v>
      </c>
      <c r="F159" s="87"/>
      <c r="G159" s="87">
        <f t="shared" si="2"/>
        <v>1452.8</v>
      </c>
    </row>
    <row r="160" spans="1:7" ht="33" customHeight="1" outlineLevel="1">
      <c r="A160" s="35" t="s">
        <v>247</v>
      </c>
      <c r="B160" s="65" t="s">
        <v>248</v>
      </c>
      <c r="C160" s="87">
        <v>3281.3</v>
      </c>
      <c r="D160" s="87">
        <v>3322.6</v>
      </c>
      <c r="E160" s="87">
        <v>3512.6</v>
      </c>
      <c r="F160" s="87"/>
      <c r="G160" s="87">
        <f t="shared" si="2"/>
        <v>3281.3</v>
      </c>
    </row>
    <row r="161" spans="1:7" s="40" customFormat="1" ht="60" hidden="1" outlineLevel="1">
      <c r="A161" s="39" t="s">
        <v>249</v>
      </c>
      <c r="B161" s="65" t="s">
        <v>250</v>
      </c>
      <c r="C161" s="80"/>
      <c r="D161" s="80"/>
      <c r="E161" s="80"/>
      <c r="F161" s="80"/>
      <c r="G161" s="80">
        <f t="shared" si="2"/>
        <v>0</v>
      </c>
    </row>
    <row r="162" spans="1:7" ht="15" hidden="1" outlineLevel="1">
      <c r="A162" s="42"/>
      <c r="B162" s="73" t="s">
        <v>219</v>
      </c>
      <c r="C162" s="89">
        <f>C164</f>
        <v>0</v>
      </c>
      <c r="D162" s="89">
        <f>D164</f>
        <v>0</v>
      </c>
      <c r="E162" s="89">
        <f>E164</f>
        <v>0</v>
      </c>
      <c r="F162" s="89">
        <f>F164</f>
        <v>0</v>
      </c>
      <c r="G162" s="89">
        <f t="shared" si="2"/>
        <v>0</v>
      </c>
    </row>
    <row r="163" spans="1:7" ht="15" hidden="1" outlineLevel="1">
      <c r="A163" s="42"/>
      <c r="B163" s="72" t="s">
        <v>217</v>
      </c>
      <c r="C163" s="80"/>
      <c r="D163" s="80"/>
      <c r="E163" s="80"/>
      <c r="F163" s="80"/>
      <c r="G163" s="80">
        <f t="shared" si="2"/>
        <v>0</v>
      </c>
    </row>
    <row r="164" spans="1:7" s="40" customFormat="1" ht="12.75" customHeight="1" hidden="1" outlineLevel="1">
      <c r="A164" s="39" t="s">
        <v>251</v>
      </c>
      <c r="B164" s="65" t="s">
        <v>250</v>
      </c>
      <c r="C164" s="80"/>
      <c r="D164" s="80"/>
      <c r="E164" s="80"/>
      <c r="F164" s="80"/>
      <c r="G164" s="80">
        <f t="shared" si="2"/>
        <v>0</v>
      </c>
    </row>
    <row r="165" spans="1:7" ht="12.75" customHeight="1" hidden="1" outlineLevel="1">
      <c r="A165" s="19"/>
      <c r="B165" s="65"/>
      <c r="C165" s="80"/>
      <c r="D165" s="80"/>
      <c r="E165" s="80"/>
      <c r="F165" s="80"/>
      <c r="G165" s="80">
        <f t="shared" si="2"/>
        <v>0</v>
      </c>
    </row>
    <row r="166" spans="1:7" ht="76.5" customHeight="1" outlineLevel="1">
      <c r="A166" s="19"/>
      <c r="B166" s="109" t="s">
        <v>252</v>
      </c>
      <c r="C166" s="110">
        <f>C167+C174</f>
        <v>11570.2</v>
      </c>
      <c r="D166" s="110">
        <f>D167+D174</f>
        <v>13199.8</v>
      </c>
      <c r="E166" s="110">
        <f>E167+E174</f>
        <v>13715.9</v>
      </c>
      <c r="F166" s="110">
        <f>F167+F174</f>
        <v>462.79999999999995</v>
      </c>
      <c r="G166" s="110">
        <f t="shared" si="2"/>
        <v>12033</v>
      </c>
    </row>
    <row r="167" spans="1:7" ht="14.25" customHeight="1" outlineLevel="1">
      <c r="A167" s="19"/>
      <c r="B167" s="73" t="s">
        <v>218</v>
      </c>
      <c r="C167" s="88">
        <f>C169+C170+C171+C172+C173</f>
        <v>4250.2</v>
      </c>
      <c r="D167" s="88">
        <f>D169+D170+D171+D172+D173</f>
        <v>4494.8</v>
      </c>
      <c r="E167" s="88">
        <f>E169+E170+E171+E172+E173</f>
        <v>4830.9</v>
      </c>
      <c r="F167" s="88">
        <f>F169+F170+F171+F172+F173</f>
        <v>-288</v>
      </c>
      <c r="G167" s="88">
        <f t="shared" si="2"/>
        <v>3962.2</v>
      </c>
    </row>
    <row r="168" spans="1:7" ht="14.25" customHeight="1" outlineLevel="1">
      <c r="A168" s="19"/>
      <c r="B168" s="72" t="s">
        <v>217</v>
      </c>
      <c r="C168" s="97"/>
      <c r="D168" s="97"/>
      <c r="E168" s="97"/>
      <c r="F168" s="97"/>
      <c r="G168" s="97"/>
    </row>
    <row r="169" spans="1:7" ht="34.5" customHeight="1" hidden="1" outlineLevel="1">
      <c r="A169" s="35" t="s">
        <v>253</v>
      </c>
      <c r="B169" s="65" t="s">
        <v>254</v>
      </c>
      <c r="C169" s="87"/>
      <c r="D169" s="87"/>
      <c r="E169" s="87"/>
      <c r="F169" s="87"/>
      <c r="G169" s="87">
        <f t="shared" si="2"/>
        <v>0</v>
      </c>
    </row>
    <row r="170" spans="1:7" ht="45" outlineLevel="1">
      <c r="A170" s="35" t="s">
        <v>255</v>
      </c>
      <c r="B170" s="65" t="s">
        <v>344</v>
      </c>
      <c r="C170" s="87">
        <v>2228</v>
      </c>
      <c r="D170" s="87">
        <v>2432</v>
      </c>
      <c r="E170" s="87">
        <v>2609.5</v>
      </c>
      <c r="F170" s="87"/>
      <c r="G170" s="87">
        <f t="shared" si="2"/>
        <v>2228</v>
      </c>
    </row>
    <row r="171" spans="1:7" s="40" customFormat="1" ht="36" customHeight="1">
      <c r="A171" s="35" t="s">
        <v>348</v>
      </c>
      <c r="B171" s="65" t="s">
        <v>256</v>
      </c>
      <c r="C171" s="87">
        <v>768</v>
      </c>
      <c r="D171" s="87">
        <v>729</v>
      </c>
      <c r="E171" s="87">
        <v>791</v>
      </c>
      <c r="F171" s="87">
        <v>-153.6</v>
      </c>
      <c r="G171" s="87">
        <f t="shared" si="2"/>
        <v>614.4</v>
      </c>
    </row>
    <row r="172" spans="1:7" ht="30">
      <c r="A172" s="38" t="s">
        <v>257</v>
      </c>
      <c r="B172" s="65" t="s">
        <v>345</v>
      </c>
      <c r="C172" s="87">
        <v>1244.2</v>
      </c>
      <c r="D172" s="87">
        <v>1323.8</v>
      </c>
      <c r="E172" s="87">
        <v>1420.4</v>
      </c>
      <c r="F172" s="87">
        <v>-124.4</v>
      </c>
      <c r="G172" s="87">
        <f t="shared" si="2"/>
        <v>1119.8</v>
      </c>
    </row>
    <row r="173" spans="1:7" ht="60">
      <c r="A173" s="96" t="s">
        <v>346</v>
      </c>
      <c r="B173" s="95" t="s">
        <v>347</v>
      </c>
      <c r="C173" s="87">
        <v>10</v>
      </c>
      <c r="D173" s="87">
        <v>10</v>
      </c>
      <c r="E173" s="87">
        <v>10</v>
      </c>
      <c r="F173" s="87">
        <v>-10</v>
      </c>
      <c r="G173" s="87">
        <f t="shared" si="2"/>
        <v>0</v>
      </c>
    </row>
    <row r="174" spans="1:7" ht="15">
      <c r="A174" s="38"/>
      <c r="B174" s="73" t="s">
        <v>219</v>
      </c>
      <c r="C174" s="88">
        <f>C176+C177+C178+C179+C180</f>
        <v>7320</v>
      </c>
      <c r="D174" s="88">
        <f>D176+D177+D178+D179+D180</f>
        <v>8705</v>
      </c>
      <c r="E174" s="88">
        <f>E176+E177+E178+E179+E180</f>
        <v>8885</v>
      </c>
      <c r="F174" s="88">
        <f>F176+F177+F178+F179+F180</f>
        <v>750.8</v>
      </c>
      <c r="G174" s="88">
        <f t="shared" si="2"/>
        <v>8070.8</v>
      </c>
    </row>
    <row r="175" spans="1:7" ht="14.25">
      <c r="A175" s="38"/>
      <c r="B175" s="72" t="s">
        <v>217</v>
      </c>
      <c r="C175" s="80"/>
      <c r="D175" s="80"/>
      <c r="E175" s="80"/>
      <c r="F175" s="80"/>
      <c r="G175" s="80"/>
    </row>
    <row r="176" spans="1:7" ht="153.75" customHeight="1" outlineLevel="1">
      <c r="A176" s="35" t="s">
        <v>258</v>
      </c>
      <c r="B176" s="65" t="s">
        <v>259</v>
      </c>
      <c r="C176" s="87">
        <v>2779</v>
      </c>
      <c r="D176" s="87">
        <v>3464</v>
      </c>
      <c r="E176" s="87">
        <v>3000</v>
      </c>
      <c r="F176" s="87">
        <v>721.8</v>
      </c>
      <c r="G176" s="87">
        <f t="shared" si="2"/>
        <v>3500.8</v>
      </c>
    </row>
    <row r="177" spans="1:7" ht="36" customHeight="1" outlineLevel="1">
      <c r="A177" s="35" t="s">
        <v>349</v>
      </c>
      <c r="B177" s="65" t="s">
        <v>256</v>
      </c>
      <c r="C177" s="87">
        <v>1945</v>
      </c>
      <c r="D177" s="87">
        <v>2436</v>
      </c>
      <c r="E177" s="87">
        <v>2599</v>
      </c>
      <c r="F177" s="87"/>
      <c r="G177" s="87">
        <f t="shared" si="2"/>
        <v>1945</v>
      </c>
    </row>
    <row r="178" spans="1:7" ht="44.25" customHeight="1" outlineLevel="1">
      <c r="A178" s="35" t="s">
        <v>260</v>
      </c>
      <c r="B178" s="65" t="s">
        <v>261</v>
      </c>
      <c r="C178" s="87"/>
      <c r="D178" s="87"/>
      <c r="E178" s="87"/>
      <c r="F178" s="87">
        <v>1.9</v>
      </c>
      <c r="G178" s="87">
        <f t="shared" si="2"/>
        <v>1.9</v>
      </c>
    </row>
    <row r="179" spans="1:7" ht="46.5" customHeight="1" outlineLevel="1">
      <c r="A179" s="38" t="s">
        <v>262</v>
      </c>
      <c r="B179" s="65" t="s">
        <v>263</v>
      </c>
      <c r="C179" s="87">
        <v>2596</v>
      </c>
      <c r="D179" s="87">
        <v>2805</v>
      </c>
      <c r="E179" s="87">
        <v>3286</v>
      </c>
      <c r="F179" s="87">
        <v>27.1</v>
      </c>
      <c r="G179" s="87">
        <f t="shared" si="2"/>
        <v>2623.1</v>
      </c>
    </row>
    <row r="180" spans="1:7" ht="12.75" customHeight="1" hidden="1" outlineLevel="1">
      <c r="A180" s="43" t="s">
        <v>264</v>
      </c>
      <c r="B180" s="65" t="s">
        <v>265</v>
      </c>
      <c r="C180" s="97"/>
      <c r="D180" s="97"/>
      <c r="E180" s="97"/>
      <c r="F180" s="97"/>
      <c r="G180" s="97">
        <f t="shared" si="2"/>
        <v>0</v>
      </c>
    </row>
    <row r="181" spans="1:7" ht="8.25" customHeight="1" hidden="1" outlineLevel="1">
      <c r="A181" s="19"/>
      <c r="B181" s="65"/>
      <c r="C181" s="97"/>
      <c r="D181" s="97"/>
      <c r="E181" s="97"/>
      <c r="F181" s="97"/>
      <c r="G181" s="97">
        <f t="shared" si="2"/>
        <v>0</v>
      </c>
    </row>
    <row r="182" spans="1:7" ht="30" customHeight="1" outlineLevel="1">
      <c r="A182" s="19"/>
      <c r="B182" s="109" t="s">
        <v>266</v>
      </c>
      <c r="C182" s="110">
        <f>C183+C192</f>
        <v>13311</v>
      </c>
      <c r="D182" s="110">
        <f>D183+D192</f>
        <v>15167</v>
      </c>
      <c r="E182" s="110">
        <f>E183+E192</f>
        <v>13164</v>
      </c>
      <c r="F182" s="110">
        <f>F183+F192</f>
        <v>4349.8</v>
      </c>
      <c r="G182" s="110">
        <f t="shared" si="2"/>
        <v>17660.8</v>
      </c>
    </row>
    <row r="183" spans="1:7" ht="15" customHeight="1" outlineLevel="1">
      <c r="A183" s="19"/>
      <c r="B183" s="73" t="s">
        <v>218</v>
      </c>
      <c r="C183" s="88">
        <f>C185+C186+C187+C188+C190+C191</f>
        <v>0</v>
      </c>
      <c r="D183" s="88">
        <f>D185+D186+D187+D188+D189+D190+D191</f>
        <v>0</v>
      </c>
      <c r="E183" s="88">
        <f>E185+E186+E187+E188+E189+E190+E191</f>
        <v>0</v>
      </c>
      <c r="F183" s="88">
        <f>F185+F186+F187+F188+F190+F191</f>
        <v>4315.6</v>
      </c>
      <c r="G183" s="88">
        <f t="shared" si="2"/>
        <v>4315.6</v>
      </c>
    </row>
    <row r="184" spans="1:7" ht="15" customHeight="1" outlineLevel="1">
      <c r="A184" s="19"/>
      <c r="B184" s="72" t="s">
        <v>217</v>
      </c>
      <c r="C184" s="97"/>
      <c r="D184" s="97"/>
      <c r="E184" s="97"/>
      <c r="F184" s="97"/>
      <c r="G184" s="97"/>
    </row>
    <row r="185" spans="1:7" ht="33.75" customHeight="1" outlineLevel="1">
      <c r="A185" s="38" t="s">
        <v>366</v>
      </c>
      <c r="B185" s="65" t="s">
        <v>365</v>
      </c>
      <c r="C185" s="87">
        <v>0</v>
      </c>
      <c r="D185" s="87"/>
      <c r="E185" s="87"/>
      <c r="F185" s="87">
        <v>4315.6</v>
      </c>
      <c r="G185" s="87">
        <f t="shared" si="2"/>
        <v>4315.6</v>
      </c>
    </row>
    <row r="186" spans="1:7" ht="12.75" customHeight="1" hidden="1" outlineLevel="1">
      <c r="A186" s="43" t="s">
        <v>267</v>
      </c>
      <c r="B186" s="65" t="s">
        <v>268</v>
      </c>
      <c r="C186" s="87"/>
      <c r="D186" s="87"/>
      <c r="E186" s="87"/>
      <c r="F186" s="87"/>
      <c r="G186" s="87">
        <f t="shared" si="2"/>
        <v>0</v>
      </c>
    </row>
    <row r="187" spans="1:7" ht="12.75" customHeight="1" hidden="1">
      <c r="A187" s="43" t="s">
        <v>269</v>
      </c>
      <c r="B187" s="65" t="s">
        <v>270</v>
      </c>
      <c r="C187" s="97"/>
      <c r="D187" s="97"/>
      <c r="E187" s="97"/>
      <c r="F187" s="97"/>
      <c r="G187" s="97">
        <f t="shared" si="2"/>
        <v>0</v>
      </c>
    </row>
    <row r="188" spans="1:7" ht="63.75" customHeight="1" hidden="1" outlineLevel="1">
      <c r="A188" s="38" t="s">
        <v>271</v>
      </c>
      <c r="B188" s="65" t="s">
        <v>272</v>
      </c>
      <c r="C188" s="87"/>
      <c r="D188" s="87"/>
      <c r="E188" s="87"/>
      <c r="F188" s="87"/>
      <c r="G188" s="87">
        <f t="shared" si="2"/>
        <v>0</v>
      </c>
    </row>
    <row r="189" spans="1:7" ht="12.75" customHeight="1" hidden="1" outlineLevel="1">
      <c r="A189" s="38" t="s">
        <v>273</v>
      </c>
      <c r="B189" s="65" t="s">
        <v>274</v>
      </c>
      <c r="C189" s="97"/>
      <c r="D189" s="87"/>
      <c r="E189" s="87"/>
      <c r="F189" s="97"/>
      <c r="G189" s="97">
        <f t="shared" si="2"/>
        <v>0</v>
      </c>
    </row>
    <row r="190" spans="1:7" ht="12.75" customHeight="1" hidden="1">
      <c r="A190" s="43" t="s">
        <v>275</v>
      </c>
      <c r="B190" s="65" t="s">
        <v>276</v>
      </c>
      <c r="C190" s="97"/>
      <c r="D190" s="97"/>
      <c r="E190" s="97"/>
      <c r="F190" s="97"/>
      <c r="G190" s="97">
        <f t="shared" si="2"/>
        <v>0</v>
      </c>
    </row>
    <row r="191" spans="1:7" ht="12.75" customHeight="1" hidden="1">
      <c r="A191" s="43" t="s">
        <v>277</v>
      </c>
      <c r="B191" s="65" t="s">
        <v>278</v>
      </c>
      <c r="C191" s="97"/>
      <c r="D191" s="97"/>
      <c r="E191" s="97"/>
      <c r="F191" s="97"/>
      <c r="G191" s="97">
        <f t="shared" si="2"/>
        <v>0</v>
      </c>
    </row>
    <row r="192" spans="1:7" ht="16.5" customHeight="1" outlineLevel="1">
      <c r="A192" s="19"/>
      <c r="B192" s="73" t="s">
        <v>219</v>
      </c>
      <c r="C192" s="88">
        <f>C194+C195+C196+C197</f>
        <v>13311</v>
      </c>
      <c r="D192" s="88">
        <f>D194+D195+D196+D197</f>
        <v>15167</v>
      </c>
      <c r="E192" s="88">
        <f>E194+E195+E196+E197</f>
        <v>13164</v>
      </c>
      <c r="F192" s="88">
        <f>F194+F195+F196+F197</f>
        <v>34.2</v>
      </c>
      <c r="G192" s="88">
        <f t="shared" si="2"/>
        <v>13345.2</v>
      </c>
    </row>
    <row r="193" spans="1:7" ht="16.5" customHeight="1" outlineLevel="1">
      <c r="A193" s="19"/>
      <c r="B193" s="72" t="s">
        <v>217</v>
      </c>
      <c r="C193" s="80"/>
      <c r="D193" s="80"/>
      <c r="E193" s="80"/>
      <c r="F193" s="80"/>
      <c r="G193" s="80"/>
    </row>
    <row r="194" spans="1:7" ht="12.75" customHeight="1" hidden="1" outlineLevel="1">
      <c r="A194" s="43" t="s">
        <v>279</v>
      </c>
      <c r="B194" s="65" t="s">
        <v>280</v>
      </c>
      <c r="C194" s="81"/>
      <c r="D194" s="81"/>
      <c r="E194" s="81"/>
      <c r="F194" s="81"/>
      <c r="G194" s="81">
        <f t="shared" si="2"/>
        <v>0</v>
      </c>
    </row>
    <row r="195" spans="1:7" ht="90" hidden="1" outlineLevel="1">
      <c r="A195" s="43" t="s">
        <v>267</v>
      </c>
      <c r="B195" s="65" t="s">
        <v>268</v>
      </c>
      <c r="C195" s="81"/>
      <c r="D195" s="81"/>
      <c r="E195" s="81"/>
      <c r="F195" s="81"/>
      <c r="G195" s="81">
        <f t="shared" si="2"/>
        <v>0</v>
      </c>
    </row>
    <row r="196" spans="1:7" ht="12.75" customHeight="1" hidden="1" outlineLevel="1">
      <c r="A196" s="43" t="s">
        <v>281</v>
      </c>
      <c r="B196" s="65" t="s">
        <v>282</v>
      </c>
      <c r="C196" s="80"/>
      <c r="D196" s="80"/>
      <c r="E196" s="80"/>
      <c r="F196" s="80"/>
      <c r="G196" s="80">
        <f t="shared" si="2"/>
        <v>0</v>
      </c>
    </row>
    <row r="197" spans="1:7" ht="105" customHeight="1" outlineLevel="1">
      <c r="A197" s="38" t="s">
        <v>283</v>
      </c>
      <c r="B197" s="65" t="s">
        <v>265</v>
      </c>
      <c r="C197" s="87">
        <v>13311</v>
      </c>
      <c r="D197" s="87">
        <v>15167</v>
      </c>
      <c r="E197" s="87">
        <v>13164</v>
      </c>
      <c r="F197" s="87">
        <v>34.2</v>
      </c>
      <c r="G197" s="87">
        <f t="shared" si="2"/>
        <v>13345.2</v>
      </c>
    </row>
    <row r="198" spans="1:7" ht="46.5" customHeight="1">
      <c r="A198" s="15"/>
      <c r="B198" s="109" t="s">
        <v>284</v>
      </c>
      <c r="C198" s="110">
        <f>C199+C219</f>
        <v>392467.3</v>
      </c>
      <c r="D198" s="111">
        <f>D199+D219</f>
        <v>330416.4</v>
      </c>
      <c r="E198" s="111">
        <f>E199+E219</f>
        <v>289345</v>
      </c>
      <c r="F198" s="110">
        <f>F199+F219</f>
        <v>-355645</v>
      </c>
      <c r="G198" s="110">
        <f t="shared" si="2"/>
        <v>36822.29999999999</v>
      </c>
    </row>
    <row r="199" spans="1:7" s="3" customFormat="1" ht="15">
      <c r="A199" s="36"/>
      <c r="B199" s="73" t="s">
        <v>218</v>
      </c>
      <c r="C199" s="93">
        <f>C201+C204+C211+C212+C213+C210+C214+C215+C216+C217</f>
        <v>384074</v>
      </c>
      <c r="D199" s="93">
        <f>D201+D204+D211+D212+D213+D210+D214+D224+D215+D216+D217</f>
        <v>325438</v>
      </c>
      <c r="E199" s="93">
        <f>E201+E204+E211+E212+E213+E210+E214+E224+E215+E216+E217</f>
        <v>284420</v>
      </c>
      <c r="F199" s="93">
        <f>F201+F204+F211+F212+F213+F210+F214+F215+F216+F217</f>
        <v>-351229</v>
      </c>
      <c r="G199" s="93">
        <f t="shared" si="2"/>
        <v>32845</v>
      </c>
    </row>
    <row r="200" spans="1:7" ht="14.25">
      <c r="A200" s="36"/>
      <c r="B200" s="72" t="s">
        <v>217</v>
      </c>
      <c r="C200" s="80"/>
      <c r="D200" s="80"/>
      <c r="E200" s="80"/>
      <c r="F200" s="80"/>
      <c r="G200" s="80"/>
    </row>
    <row r="201" spans="1:7" ht="51" customHeight="1" outlineLevel="1">
      <c r="A201" s="38" t="s">
        <v>285</v>
      </c>
      <c r="B201" s="65" t="s">
        <v>286</v>
      </c>
      <c r="C201" s="87">
        <v>15000</v>
      </c>
      <c r="D201" s="87">
        <v>20000</v>
      </c>
      <c r="E201" s="87">
        <v>5000</v>
      </c>
      <c r="F201" s="87">
        <v>-15000</v>
      </c>
      <c r="G201" s="87">
        <f t="shared" si="2"/>
        <v>0</v>
      </c>
    </row>
    <row r="202" spans="1:7" ht="12.75" customHeight="1" hidden="1" outlineLevel="2">
      <c r="A202" s="44" t="s">
        <v>287</v>
      </c>
      <c r="B202" s="62" t="s">
        <v>288</v>
      </c>
      <c r="C202" s="97"/>
      <c r="D202" s="97"/>
      <c r="E202" s="97"/>
      <c r="F202" s="97"/>
      <c r="G202" s="97">
        <f t="shared" si="2"/>
        <v>0</v>
      </c>
    </row>
    <row r="203" spans="1:7" ht="12.75" customHeight="1" hidden="1" outlineLevel="2">
      <c r="A203" s="44" t="s">
        <v>287</v>
      </c>
      <c r="B203" s="62" t="s">
        <v>289</v>
      </c>
      <c r="C203" s="97"/>
      <c r="D203" s="97"/>
      <c r="E203" s="97"/>
      <c r="F203" s="97"/>
      <c r="G203" s="97">
        <f aca="true" t="shared" si="3" ref="G203:G229">C203+F203</f>
        <v>0</v>
      </c>
    </row>
    <row r="204" spans="1:7" ht="45.75" customHeight="1" outlineLevel="1" collapsed="1">
      <c r="A204" s="38" t="s">
        <v>290</v>
      </c>
      <c r="B204" s="65" t="s">
        <v>291</v>
      </c>
      <c r="C204" s="87">
        <f>C205+C206+C207+C208+C209</f>
        <v>44533</v>
      </c>
      <c r="D204" s="87">
        <f>D205+D206+D207+D208+D209</f>
        <v>59124</v>
      </c>
      <c r="E204" s="87">
        <f>E205+E206+E207+E208+E209</f>
        <v>43292</v>
      </c>
      <c r="F204" s="87">
        <f>F205+F206+F207+F208+F209</f>
        <v>-32974</v>
      </c>
      <c r="G204" s="87">
        <f t="shared" si="3"/>
        <v>11559</v>
      </c>
    </row>
    <row r="205" spans="1:7" ht="60.75" customHeight="1" outlineLevel="2">
      <c r="A205" s="44" t="s">
        <v>352</v>
      </c>
      <c r="B205" s="62" t="s">
        <v>292</v>
      </c>
      <c r="C205" s="98">
        <v>7758</v>
      </c>
      <c r="D205" s="98">
        <v>7964</v>
      </c>
      <c r="E205" s="98">
        <v>8170</v>
      </c>
      <c r="F205" s="98">
        <v>-5626</v>
      </c>
      <c r="G205" s="98">
        <f t="shared" si="3"/>
        <v>2132</v>
      </c>
    </row>
    <row r="206" spans="1:7" ht="21.75" customHeight="1" hidden="1" outlineLevel="2">
      <c r="A206" s="44" t="s">
        <v>293</v>
      </c>
      <c r="B206" s="62" t="s">
        <v>294</v>
      </c>
      <c r="C206" s="98"/>
      <c r="D206" s="98">
        <v>12085</v>
      </c>
      <c r="E206" s="98">
        <v>7274</v>
      </c>
      <c r="F206" s="98"/>
      <c r="G206" s="98">
        <f t="shared" si="3"/>
        <v>0</v>
      </c>
    </row>
    <row r="207" spans="1:7" ht="64.5" customHeight="1" hidden="1" outlineLevel="2">
      <c r="A207" s="44" t="s">
        <v>295</v>
      </c>
      <c r="B207" s="62" t="s">
        <v>296</v>
      </c>
      <c r="C207" s="98"/>
      <c r="D207" s="98">
        <v>2300</v>
      </c>
      <c r="E207" s="98">
        <v>2300</v>
      </c>
      <c r="F207" s="98"/>
      <c r="G207" s="98">
        <f t="shared" si="3"/>
        <v>0</v>
      </c>
    </row>
    <row r="208" spans="1:7" ht="75" outlineLevel="2">
      <c r="A208" s="44" t="s">
        <v>351</v>
      </c>
      <c r="B208" s="62" t="s">
        <v>297</v>
      </c>
      <c r="C208" s="98">
        <v>13197</v>
      </c>
      <c r="D208" s="98">
        <v>13197</v>
      </c>
      <c r="E208" s="98">
        <v>13197</v>
      </c>
      <c r="F208" s="98">
        <v>-3770</v>
      </c>
      <c r="G208" s="98">
        <f t="shared" si="3"/>
        <v>9427</v>
      </c>
    </row>
    <row r="209" spans="1:7" ht="30" outlineLevel="2">
      <c r="A209" s="44" t="s">
        <v>350</v>
      </c>
      <c r="B209" s="62" t="s">
        <v>298</v>
      </c>
      <c r="C209" s="98">
        <v>23578</v>
      </c>
      <c r="D209" s="98">
        <v>23578</v>
      </c>
      <c r="E209" s="98">
        <v>12351</v>
      </c>
      <c r="F209" s="98">
        <v>-23578</v>
      </c>
      <c r="G209" s="98">
        <f t="shared" si="3"/>
        <v>0</v>
      </c>
    </row>
    <row r="210" spans="1:7" ht="12.75" customHeight="1" hidden="1" outlineLevel="1">
      <c r="A210" s="45" t="s">
        <v>299</v>
      </c>
      <c r="B210" s="65" t="s">
        <v>300</v>
      </c>
      <c r="C210" s="97"/>
      <c r="D210" s="97"/>
      <c r="E210" s="97"/>
      <c r="F210" s="97"/>
      <c r="G210" s="97"/>
    </row>
    <row r="211" spans="1:7" ht="47.25" customHeight="1" outlineLevel="1">
      <c r="A211" s="38" t="s">
        <v>353</v>
      </c>
      <c r="B211" s="65" t="s">
        <v>339</v>
      </c>
      <c r="C211" s="87">
        <v>49344</v>
      </c>
      <c r="D211" s="87">
        <v>58051</v>
      </c>
      <c r="E211" s="87">
        <v>67194</v>
      </c>
      <c r="F211" s="87">
        <v>-49344</v>
      </c>
      <c r="G211" s="87">
        <f t="shared" si="3"/>
        <v>0</v>
      </c>
    </row>
    <row r="212" spans="1:7" ht="47.25" customHeight="1" outlineLevel="1">
      <c r="A212" s="38" t="s">
        <v>301</v>
      </c>
      <c r="B212" s="65" t="s">
        <v>340</v>
      </c>
      <c r="C212" s="87">
        <v>23354</v>
      </c>
      <c r="D212" s="87">
        <v>0</v>
      </c>
      <c r="E212" s="87">
        <v>13601</v>
      </c>
      <c r="F212" s="87">
        <v>-9203</v>
      </c>
      <c r="G212" s="87">
        <f t="shared" si="3"/>
        <v>14151</v>
      </c>
    </row>
    <row r="213" spans="1:7" ht="60.75" customHeight="1" outlineLevel="1">
      <c r="A213" s="38" t="s">
        <v>302</v>
      </c>
      <c r="B213" s="65" t="s">
        <v>341</v>
      </c>
      <c r="C213" s="87">
        <f>83063+30376</f>
        <v>113439</v>
      </c>
      <c r="D213" s="87">
        <v>0</v>
      </c>
      <c r="E213" s="87">
        <v>0</v>
      </c>
      <c r="F213" s="87">
        <v>-113439</v>
      </c>
      <c r="G213" s="87">
        <f t="shared" si="3"/>
        <v>0</v>
      </c>
    </row>
    <row r="214" spans="1:7" ht="81" customHeight="1" hidden="1" outlineLevel="1">
      <c r="A214" s="38" t="s">
        <v>303</v>
      </c>
      <c r="B214" s="65" t="s">
        <v>304</v>
      </c>
      <c r="C214" s="87"/>
      <c r="D214" s="87"/>
      <c r="E214" s="87"/>
      <c r="F214" s="87"/>
      <c r="G214" s="87">
        <f t="shared" si="3"/>
        <v>0</v>
      </c>
    </row>
    <row r="215" spans="1:7" ht="60" outlineLevel="1">
      <c r="A215" s="42" t="s">
        <v>355</v>
      </c>
      <c r="B215" s="65" t="s">
        <v>338</v>
      </c>
      <c r="C215" s="87">
        <v>138404</v>
      </c>
      <c r="D215" s="87">
        <v>183847</v>
      </c>
      <c r="E215" s="87">
        <v>150917</v>
      </c>
      <c r="F215" s="87">
        <v>-131269</v>
      </c>
      <c r="G215" s="87">
        <f t="shared" si="3"/>
        <v>7135</v>
      </c>
    </row>
    <row r="216" spans="1:7" ht="30" hidden="1" outlineLevel="1">
      <c r="A216" s="42"/>
      <c r="B216" s="65" t="s">
        <v>305</v>
      </c>
      <c r="C216" s="80"/>
      <c r="D216" s="80"/>
      <c r="E216" s="80"/>
      <c r="F216" s="80"/>
      <c r="G216" s="80">
        <f t="shared" si="3"/>
        <v>0</v>
      </c>
    </row>
    <row r="217" spans="1:7" ht="30" hidden="1" outlineLevel="1">
      <c r="A217" s="42"/>
      <c r="B217" s="65" t="s">
        <v>306</v>
      </c>
      <c r="C217" s="80"/>
      <c r="D217" s="80"/>
      <c r="E217" s="80"/>
      <c r="F217" s="80"/>
      <c r="G217" s="80">
        <f t="shared" si="3"/>
        <v>0</v>
      </c>
    </row>
    <row r="218" spans="1:7" ht="12.75" customHeight="1" hidden="1" outlineLevel="1">
      <c r="A218" s="42"/>
      <c r="B218" s="65"/>
      <c r="C218" s="80"/>
      <c r="D218" s="80"/>
      <c r="E218" s="80"/>
      <c r="F218" s="80"/>
      <c r="G218" s="80">
        <f t="shared" si="3"/>
        <v>0</v>
      </c>
    </row>
    <row r="219" spans="1:7" s="3" customFormat="1" ht="15" collapsed="1">
      <c r="A219" s="36"/>
      <c r="B219" s="73" t="s">
        <v>219</v>
      </c>
      <c r="C219" s="93">
        <f>C221+C222+C224</f>
        <v>8393.3</v>
      </c>
      <c r="D219" s="93">
        <f>D221+D222</f>
        <v>4978.4</v>
      </c>
      <c r="E219" s="93">
        <f>E221+E222</f>
        <v>4925</v>
      </c>
      <c r="F219" s="93">
        <f>F221+F222+F224</f>
        <v>-4416</v>
      </c>
      <c r="G219" s="93">
        <f t="shared" si="3"/>
        <v>3977.2999999999993</v>
      </c>
    </row>
    <row r="220" spans="1:7" ht="14.25">
      <c r="A220" s="18"/>
      <c r="B220" s="72" t="s">
        <v>217</v>
      </c>
      <c r="C220" s="80"/>
      <c r="D220" s="80"/>
      <c r="E220" s="80"/>
      <c r="F220" s="80"/>
      <c r="G220" s="80"/>
    </row>
    <row r="221" spans="1:7" ht="75">
      <c r="A221" s="38" t="s">
        <v>303</v>
      </c>
      <c r="B221" s="65" t="s">
        <v>304</v>
      </c>
      <c r="C221" s="81">
        <v>3925</v>
      </c>
      <c r="D221" s="81">
        <v>4925</v>
      </c>
      <c r="E221" s="81">
        <v>4925</v>
      </c>
      <c r="F221" s="81"/>
      <c r="G221" s="81">
        <f t="shared" si="3"/>
        <v>3925</v>
      </c>
    </row>
    <row r="222" spans="1:7" ht="48" customHeight="1" outlineLevel="1">
      <c r="A222" s="38" t="s">
        <v>307</v>
      </c>
      <c r="B222" s="65" t="s">
        <v>336</v>
      </c>
      <c r="C222" s="87">
        <v>52.3</v>
      </c>
      <c r="D222" s="87">
        <v>53.4</v>
      </c>
      <c r="E222" s="87">
        <v>0</v>
      </c>
      <c r="F222" s="87"/>
      <c r="G222" s="87">
        <f t="shared" si="3"/>
        <v>52.3</v>
      </c>
    </row>
    <row r="223" spans="1:7" ht="48" customHeight="1" hidden="1" outlineLevel="1">
      <c r="A223" s="42" t="s">
        <v>355</v>
      </c>
      <c r="B223" s="65"/>
      <c r="C223" s="87"/>
      <c r="D223" s="87"/>
      <c r="E223" s="87"/>
      <c r="F223" s="87"/>
      <c r="G223" s="87">
        <f t="shared" si="3"/>
        <v>0</v>
      </c>
    </row>
    <row r="224" spans="1:7" ht="150" outlineLevel="1">
      <c r="A224" s="42" t="s">
        <v>355</v>
      </c>
      <c r="B224" s="65" t="s">
        <v>337</v>
      </c>
      <c r="C224" s="87">
        <v>4416</v>
      </c>
      <c r="D224" s="87">
        <v>4416</v>
      </c>
      <c r="E224" s="87">
        <v>4416</v>
      </c>
      <c r="F224" s="87">
        <v>-4416</v>
      </c>
      <c r="G224" s="87">
        <f t="shared" si="3"/>
        <v>0</v>
      </c>
    </row>
    <row r="225" spans="1:7" ht="28.5" hidden="1">
      <c r="A225" s="15"/>
      <c r="B225" s="74" t="s">
        <v>308</v>
      </c>
      <c r="C225" s="90"/>
      <c r="D225" s="90"/>
      <c r="E225" s="90"/>
      <c r="F225" s="90"/>
      <c r="G225" s="90">
        <f t="shared" si="3"/>
        <v>0</v>
      </c>
    </row>
    <row r="226" spans="1:7" ht="28.5" outlineLevel="1">
      <c r="A226" s="108" t="s">
        <v>309</v>
      </c>
      <c r="B226" s="109" t="s">
        <v>310</v>
      </c>
      <c r="C226" s="112">
        <f>C227</f>
        <v>0</v>
      </c>
      <c r="D226" s="112">
        <f>D227</f>
        <v>0</v>
      </c>
      <c r="E226" s="112">
        <f>E227</f>
        <v>0</v>
      </c>
      <c r="F226" s="112">
        <f>F227</f>
        <v>60000</v>
      </c>
      <c r="G226" s="112">
        <f t="shared" si="3"/>
        <v>60000</v>
      </c>
    </row>
    <row r="227" spans="1:7" ht="30" outlineLevel="1">
      <c r="A227" s="38" t="s">
        <v>311</v>
      </c>
      <c r="B227" s="65" t="s">
        <v>312</v>
      </c>
      <c r="C227" s="81"/>
      <c r="D227" s="81"/>
      <c r="E227" s="81"/>
      <c r="F227" s="81">
        <v>60000</v>
      </c>
      <c r="G227" s="81">
        <f t="shared" si="3"/>
        <v>60000</v>
      </c>
    </row>
    <row r="228" spans="1:7" ht="57">
      <c r="A228" s="108" t="s">
        <v>313</v>
      </c>
      <c r="B228" s="109" t="s">
        <v>314</v>
      </c>
      <c r="C228" s="112">
        <v>49937</v>
      </c>
      <c r="D228" s="112"/>
      <c r="E228" s="112"/>
      <c r="F228" s="112"/>
      <c r="G228" s="112">
        <f t="shared" si="3"/>
        <v>49937</v>
      </c>
    </row>
    <row r="229" spans="1:7" ht="21" customHeight="1">
      <c r="A229" s="46"/>
      <c r="B229" s="75" t="s">
        <v>315</v>
      </c>
      <c r="C229" s="91">
        <f>C122+C10+C228</f>
        <v>1244297.7</v>
      </c>
      <c r="D229" s="92">
        <f>D122+D10+D228</f>
        <v>763132.9</v>
      </c>
      <c r="E229" s="92">
        <f>E122+E10+E228</f>
        <v>757125</v>
      </c>
      <c r="F229" s="91">
        <f>F122+F10+F228</f>
        <v>-319289.4</v>
      </c>
      <c r="G229" s="91">
        <f t="shared" si="3"/>
        <v>925008.2999999999</v>
      </c>
    </row>
    <row r="230" spans="1:2" s="50" customFormat="1" ht="12.75" customHeight="1" hidden="1">
      <c r="A230" s="48"/>
      <c r="B230" s="49"/>
    </row>
    <row r="231" spans="1:2" s="50" customFormat="1" ht="12.75" customHeight="1" hidden="1">
      <c r="A231" s="48"/>
      <c r="B231" s="49"/>
    </row>
    <row r="232" spans="1:2" ht="15" hidden="1">
      <c r="A232" s="51" t="s">
        <v>316</v>
      </c>
      <c r="B232" s="52" t="s">
        <v>317</v>
      </c>
    </row>
    <row r="233" spans="1:2" ht="15" hidden="1">
      <c r="A233" s="41"/>
      <c r="B233" s="37" t="s">
        <v>318</v>
      </c>
    </row>
    <row r="234" spans="1:2" ht="15" hidden="1">
      <c r="A234" s="41"/>
      <c r="B234" s="37" t="s">
        <v>319</v>
      </c>
    </row>
    <row r="235" spans="1:2" ht="15" hidden="1">
      <c r="A235" s="41"/>
      <c r="B235" s="37" t="s">
        <v>320</v>
      </c>
    </row>
    <row r="236" spans="1:2" ht="15" hidden="1">
      <c r="A236" s="41"/>
      <c r="B236" s="37" t="s">
        <v>321</v>
      </c>
    </row>
    <row r="237" spans="1:2" ht="15" hidden="1">
      <c r="A237" s="41"/>
      <c r="B237" s="37" t="s">
        <v>322</v>
      </c>
    </row>
    <row r="238" spans="1:2" ht="15" hidden="1">
      <c r="A238" s="41"/>
      <c r="B238" s="47" t="s">
        <v>323</v>
      </c>
    </row>
    <row r="239" spans="1:5" s="16" customFormat="1" ht="15" hidden="1">
      <c r="A239" s="33"/>
      <c r="B239" s="53" t="s">
        <v>324</v>
      </c>
      <c r="C239" s="54" t="e">
        <f>#REF!</f>
        <v>#REF!</v>
      </c>
      <c r="D239" s="54"/>
      <c r="E239" s="54"/>
    </row>
    <row r="240" spans="1:5" s="16" customFormat="1" ht="15" hidden="1">
      <c r="A240" s="33"/>
      <c r="B240" s="53" t="s">
        <v>325</v>
      </c>
      <c r="C240" s="54"/>
      <c r="D240" s="54"/>
      <c r="E240" s="54"/>
    </row>
    <row r="241" spans="1:3" s="16" customFormat="1" ht="15" hidden="1">
      <c r="A241" s="33"/>
      <c r="B241" s="55"/>
      <c r="C241" s="16" t="e">
        <f>#REF!-C229</f>
        <v>#REF!</v>
      </c>
    </row>
    <row r="242" spans="1:2" s="16" customFormat="1" ht="15" hidden="1">
      <c r="A242" s="56" t="s">
        <v>326</v>
      </c>
      <c r="B242" s="55"/>
    </row>
    <row r="243" spans="1:2" s="16" customFormat="1" ht="15" hidden="1">
      <c r="A243" s="55" t="s">
        <v>327</v>
      </c>
      <c r="B243" s="55"/>
    </row>
    <row r="244" spans="1:3" s="16" customFormat="1" ht="15" hidden="1">
      <c r="A244" s="55" t="s">
        <v>328</v>
      </c>
      <c r="B244" s="55"/>
      <c r="C244" s="16">
        <v>1234835.1</v>
      </c>
    </row>
    <row r="245" spans="1:2" s="16" customFormat="1" ht="15" hidden="1">
      <c r="A245" s="33"/>
      <c r="B245" s="55"/>
    </row>
    <row r="246" spans="1:2" ht="15" hidden="1">
      <c r="A246" s="41"/>
      <c r="B246" s="57"/>
    </row>
    <row r="247" spans="1:2" ht="15" hidden="1">
      <c r="A247" s="41"/>
      <c r="B247" s="57"/>
    </row>
    <row r="248" spans="1:2" ht="57" hidden="1">
      <c r="A248" s="15" t="s">
        <v>329</v>
      </c>
      <c r="B248" s="37" t="s">
        <v>330</v>
      </c>
    </row>
    <row r="249" spans="1:2" ht="15" hidden="1">
      <c r="A249" s="41"/>
      <c r="B249" s="57"/>
    </row>
    <row r="250" spans="1:3" ht="15" hidden="1">
      <c r="A250" s="41"/>
      <c r="B250" s="57"/>
      <c r="C250" s="16" t="e">
        <f>C229-#REF!</f>
        <v>#REF!</v>
      </c>
    </row>
    <row r="251" spans="1:2" ht="15" hidden="1">
      <c r="A251" s="41"/>
      <c r="B251" s="57"/>
    </row>
    <row r="252" spans="1:2" ht="15">
      <c r="A252" s="41"/>
      <c r="B252" s="57"/>
    </row>
    <row r="253" spans="1:2" ht="15">
      <c r="A253" s="41"/>
      <c r="B253" s="57"/>
    </row>
    <row r="254" spans="1:2" ht="15">
      <c r="A254" s="41"/>
      <c r="B254" s="57"/>
    </row>
    <row r="255" spans="1:2" ht="15">
      <c r="A255" s="41"/>
      <c r="B255" s="57"/>
    </row>
    <row r="256" spans="1:2" ht="15">
      <c r="A256" s="41"/>
      <c r="B256" s="57"/>
    </row>
    <row r="257" spans="1:2" ht="15">
      <c r="A257" s="41"/>
      <c r="B257" s="57"/>
    </row>
    <row r="258" spans="1:2" ht="15">
      <c r="A258" s="41"/>
      <c r="B258" s="57"/>
    </row>
    <row r="259" spans="1:2" ht="15">
      <c r="A259" s="41"/>
      <c r="B259" s="57"/>
    </row>
    <row r="260" spans="1:2" ht="15">
      <c r="A260" s="41"/>
      <c r="B260" s="57"/>
    </row>
    <row r="261" spans="1:2" ht="15">
      <c r="A261" s="41"/>
      <c r="B261" s="57"/>
    </row>
    <row r="262" spans="1:2" ht="15">
      <c r="A262" s="41"/>
      <c r="B262" s="57"/>
    </row>
    <row r="263" spans="1:2" ht="15">
      <c r="A263" s="41"/>
      <c r="B263" s="57"/>
    </row>
    <row r="264" spans="1:2" ht="15">
      <c r="A264" s="41"/>
      <c r="B264" s="57"/>
    </row>
    <row r="265" spans="1:2" ht="15">
      <c r="A265" s="41"/>
      <c r="B265" s="57"/>
    </row>
    <row r="266" spans="1:2" ht="15">
      <c r="A266" s="41"/>
      <c r="B266" s="57"/>
    </row>
  </sheetData>
  <sheetProtection password="C77E" sheet="1"/>
  <mergeCells count="2">
    <mergeCell ref="A128:A135"/>
    <mergeCell ref="A5:G5"/>
  </mergeCells>
  <printOptions/>
  <pageMargins left="1.1812500000000001" right="0.39375" top="0.39375" bottom="0.39375" header="0.5118055555555556" footer="0.5118055555555556"/>
  <pageSetup fitToHeight="15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Fazly'evaAF</cp:lastModifiedBy>
  <cp:lastPrinted>2009-04-08T09:59:48Z</cp:lastPrinted>
  <dcterms:created xsi:type="dcterms:W3CDTF">2009-04-16T06:01:05Z</dcterms:created>
  <dcterms:modified xsi:type="dcterms:W3CDTF">2009-04-16T06:01:05Z</dcterms:modified>
  <cp:category/>
  <cp:version/>
  <cp:contentType/>
  <cp:contentStatus/>
</cp:coreProperties>
</file>