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испр.прил.1" sheetId="1" r:id="rId1"/>
  </sheets>
  <definedNames>
    <definedName name="_xlnm.Print_Titles" localSheetId="0">'испр.прил.1'!$8:$9</definedName>
  </definedNames>
  <calcPr fullCalcOnLoad="1"/>
</workbook>
</file>

<file path=xl/sharedStrings.xml><?xml version="1.0" encoding="utf-8"?>
<sst xmlns="http://schemas.openxmlformats.org/spreadsheetml/2006/main" count="413" uniqueCount="359">
  <si>
    <t>Приложение 1</t>
  </si>
  <si>
    <t xml:space="preserve"> Наименование показателя</t>
  </si>
  <si>
    <t>Исполнено</t>
  </si>
  <si>
    <t>Доходы бюджета - ИТОГО</t>
  </si>
  <si>
    <t xml:space="preserve"> 020 8 50 00000 00 0000 000</t>
  </si>
  <si>
    <t xml:space="preserve"> НАЛОГОВЫЕ И НЕНАЛОГОВЫЕ ДОХОДЫ</t>
  </si>
  <si>
    <t xml:space="preserve"> 020 1 00 00000 00 0000 000</t>
  </si>
  <si>
    <t>ГОСУДАРСТВЕННАЯ ПОШЛИНА</t>
  </si>
  <si>
    <t xml:space="preserve"> 020 1 08 00000 00 0000 000</t>
  </si>
  <si>
    <t>Государственная пошлина за государственную регистрацию, а также за совершение прочих юридически значимых действий</t>
  </si>
  <si>
    <t xml:space="preserve"> 020 1 08 07000 01 0000 110</t>
  </si>
  <si>
    <t>Государственная пошлина за выдачу разрешения на установку рекламной конструкции</t>
  </si>
  <si>
    <t xml:space="preserve"> 020 1 08 07150 01 0000 110</t>
  </si>
  <si>
    <t>ДОХОДЫ ОТ ИСПОЛЬЗОВАНИЯ ИМУЩЕСТВА, НАХОДЯЩЕГОСЯ В ГОСУДАРСТВЕННОЙ И МУНИЦИПАЛЬНОЙ СОБСТВЕННОСТИ</t>
  </si>
  <si>
    <t xml:space="preserve"> 020 1 11 00000 00 0000 000</t>
  </si>
  <si>
    <t>Проценты, полученные от предоставления бюджетных кредитов внутри страны</t>
  </si>
  <si>
    <t xml:space="preserve"> 020 1 11 03000 00 0000 120</t>
  </si>
  <si>
    <t>Проценты, полученные от предоставления бюджетных кредитов внутри страны за счет средств бюджетов городских округов</t>
  </si>
  <si>
    <t xml:space="preserve"> 020 1 11 03040 04 0000 120</t>
  </si>
  <si>
    <t>АДМИНИСТРАТИВНЫЕ ПЛАТЕЖИ И СБОРЫ</t>
  </si>
  <si>
    <t xml:space="preserve"> 020 1 15 00000 00 0000 000</t>
  </si>
  <si>
    <t>Платежи, взимаемые государственными и муниципальными организациями за выполнение определенных функций</t>
  </si>
  <si>
    <t xml:space="preserve"> 020 1 15 02000 00 0000 140</t>
  </si>
  <si>
    <t>Платежи, взимаемые  организациями городских округов за выполнение определенных функций</t>
  </si>
  <si>
    <t xml:space="preserve"> 020 1 15 02040 04 0000 140</t>
  </si>
  <si>
    <t>ШТРАФЫ, САНКЦИИ, ВОЗМЕЩЕНИЕ УЩЕРБА</t>
  </si>
  <si>
    <t xml:space="preserve"> 020 1 16 00000 00 0000 000</t>
  </si>
  <si>
    <t>Прочие поступления от денежных взысканий (штрафов) и иных сумм в возмещение ущерба</t>
  </si>
  <si>
    <t xml:space="preserve"> 020 1 16 90000 00 0000 140</t>
  </si>
  <si>
    <t>Прочие поступления от денежных взысканий (штрафов) и иных сумм в возмещение ущерба, зачисляемые в бюджеты городских округов</t>
  </si>
  <si>
    <t xml:space="preserve"> 020 1 16 90040 04 0000 140</t>
  </si>
  <si>
    <t>ПРОЧИЕ НЕНАЛОГОВЫЕ ДОХОДЫ</t>
  </si>
  <si>
    <t xml:space="preserve"> 020 1 17 00000 00 0000 000</t>
  </si>
  <si>
    <t>Прочие неналоговые доходы</t>
  </si>
  <si>
    <t xml:space="preserve"> 020 1 17 05000 00 0000 180</t>
  </si>
  <si>
    <t>Прочие неналоговые доходы бюджетов городских округов</t>
  </si>
  <si>
    <t xml:space="preserve"> 020 1 17 05040 04 0000 180</t>
  </si>
  <si>
    <t>ДОХОДЫ БЮДЖЕТОВ БЮДЖЕТНОЙ СИСТЕМЫ РОССИЙСКОЙ ФЕДЕРАЦИИ ОТ ВОЗВРАТА ОСТАТКОВ СУБСИДИЙ И СУБВЕНЦИЙ ПРОШЛЫХ ЛЕТ</t>
  </si>
  <si>
    <t xml:space="preserve"> 020 1 18 00000 00 0000 000</t>
  </si>
  <si>
    <t>Доходы бюджетов городских округов от возврата остатков субсидий и субвенций прошлых лет</t>
  </si>
  <si>
    <t xml:space="preserve"> 020 1 18 04000 04 0000 000</t>
  </si>
  <si>
    <t>Доходы бюджетов городских округов от возврата остатков субсидий и субвенций прошлых лет небюджетными организациями</t>
  </si>
  <si>
    <t xml:space="preserve"> 020 1 18 04010 04 0000 180</t>
  </si>
  <si>
    <t>ВОЗВРАТ ОСТАТКОВ СУБСИДИЙ И СУБВЕНЦИЙ ПРОШЛЫХ ЛЕТ</t>
  </si>
  <si>
    <t xml:space="preserve"> 020 1 19 00000 00 0000 000</t>
  </si>
  <si>
    <t>Возврат остатков субсидий и субвенций из бюджетов городских округов</t>
  </si>
  <si>
    <t xml:space="preserve"> 020 1 19 04000 04 0000 151</t>
  </si>
  <si>
    <t>БЕЗВОЗМЕЗДНЫЕ ПОСТУПЛЕНИЯ</t>
  </si>
  <si>
    <t xml:space="preserve"> 020 2 00 00000 00 0000 000</t>
  </si>
  <si>
    <t>БЕЗВОЗМЕЗДНЫЕ ПОСТУПЛЕНИЯ ОТ ДРУГИХ БЮДЖЕТОВ БЮДЖЕТНОЙ СИСТЕМЫ РОССИЙСКОЙ ФЕДЕРАЦИИ</t>
  </si>
  <si>
    <t xml:space="preserve"> 020 2 02 00000 00 0000 000</t>
  </si>
  <si>
    <t>Дотации бюджетам субъектов Российской Федерации и муниципальных образований</t>
  </si>
  <si>
    <t xml:space="preserve"> 020 2 02 01000 00 0000 151</t>
  </si>
  <si>
    <t>Дотации на выравнивание бюджетной обеспеченности</t>
  </si>
  <si>
    <t xml:space="preserve"> 020 2 02 01001 00 0000 151</t>
  </si>
  <si>
    <t>Дотации бюджетам городских округов на выравнивание бюджетной обеспеченности</t>
  </si>
  <si>
    <t xml:space="preserve"> 020 2 02 01001 04 0000 151</t>
  </si>
  <si>
    <t>Дотации бюджетам поселений на выравнивание бюджетной обеспеченности</t>
  </si>
  <si>
    <t xml:space="preserve"> 020 2 02 01001 10 0000 151</t>
  </si>
  <si>
    <t>Дотации бюджетам на поддержку мер по обеспечению сбалансированности бюджетов</t>
  </si>
  <si>
    <t xml:space="preserve"> 020 2 02 01003 00 0000 151</t>
  </si>
  <si>
    <t>Дотации бюджетам городских округов на поддержку мер по обеспечению сбалансированности бюджетов</t>
  </si>
  <si>
    <t xml:space="preserve"> 020 2 02 01003 04 0000 151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</si>
  <si>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</si>
  <si>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 xml:space="preserve"> 020 2 02 01008 00 0000 151</t>
  </si>
  <si>
    <t>Дотации бюджетам городских округов на поощрение достижения наилучших показателей деятельности органов местного самоуправления</t>
  </si>
  <si>
    <t xml:space="preserve"> 020 2 02 01008 04 0000 151</t>
  </si>
  <si>
    <t>Прочие дотации</t>
  </si>
  <si>
    <t xml:space="preserve"> 020 2 02 01999 00 0000 151</t>
  </si>
  <si>
    <t>Прочие дотации бюджетам городских округов</t>
  </si>
  <si>
    <t xml:space="preserve"> 020 2 02 01999 04 0000 151</t>
  </si>
  <si>
    <t>Субсидии бюджетам субъектов Российской Федерации и муниципальных образований (межбюджетные субсидии)</t>
  </si>
  <si>
    <t xml:space="preserve"> 020 2 02 02000 00 0000 151</t>
  </si>
  <si>
    <t xml:space="preserve"> 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</si>
  <si>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020 2 02 02024 00 0000 151</t>
  </si>
  <si>
    <t xml:space="preserve"> Субсидии бюджетам городских округов на денежные выплаты медицинскому персоналу фельдшерско- акушерских пунктов, врачам, фельдшерам и медицинским сестрам скорой медицинской помощи</t>
  </si>
  <si>
    <t xml:space="preserve"> 020 2 02 02024 04 0000 151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</si>
  <si>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</si>
  <si>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020 2 02 02068 00 0000 151</t>
  </si>
  <si>
    <t>Субсидии бюджетам городских округов на комплектование книжных фондов библиотек муниципальных образований</t>
  </si>
  <si>
    <t xml:space="preserve"> 020 2 02 02068 04 0000 151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</si>
  <si>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</si>
  <si>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 xml:space="preserve"> 020 2 02 02077 00 0000 151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</si>
  <si>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</si>
  <si>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 xml:space="preserve"> 020 2 02 02077 04 0000 151</t>
  </si>
  <si>
    <t>Прочие субсидии</t>
  </si>
  <si>
    <t xml:space="preserve"> 020 2 02 02999 00 0000 151</t>
  </si>
  <si>
    <t>Прочие субсидии бюджетам городских округов</t>
  </si>
  <si>
    <t xml:space="preserve"> 020 2 02 02999 04 0000 151</t>
  </si>
  <si>
    <t>Субвенции бюджетам субъектов Российской Федерации и муниципальных образований</t>
  </si>
  <si>
    <t xml:space="preserve"> 020 2 02 03000 00 0000 151</t>
  </si>
  <si>
    <t>Субвенции бюджетам на государственную регистрацию актов гражданского состояния</t>
  </si>
  <si>
    <t xml:space="preserve"> 020 2 02 03003 00 0000 151</t>
  </si>
  <si>
    <t>Субвенции бюджетам городских округов на государственную регистрацию актов гражданского состояния</t>
  </si>
  <si>
    <t xml:space="preserve"> 020 2 02 03003 04 0000 151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</si>
  <si>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</si>
  <si>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020 2 02 03007 00 0000 151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</si>
  <si>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</si>
  <si>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020 2 02 03007 04 0000 151</t>
  </si>
  <si>
    <t>Субвенции бюджетам на осуществление первичного воинского учета на территориях, где отсутствуют военные комиссариаты</t>
  </si>
  <si>
    <t xml:space="preserve"> 020 2 02 03015 00 0000 151</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</si>
  <si>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</si>
  <si>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020 2 02 03015 04 0000 151</t>
  </si>
  <si>
    <t>Субвенции бюджетам на выплату единовременного пособия при всех формах устройства детей, лишенных родительского попечения, в семью</t>
  </si>
  <si>
    <t xml:space="preserve"> 020 2 02 03020 00 0000 151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</si>
  <si>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</si>
  <si>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 xml:space="preserve"> 020 2 02 03020 04 0000 151</t>
  </si>
  <si>
    <t>Субвенции бюджетам муниципальных образований на ежемесячное денежное вознаграждение за классное руководство</t>
  </si>
  <si>
    <t xml:space="preserve"> 020 2 02 03021 00 0000 151</t>
  </si>
  <si>
    <t>Субвенции бюджетам городских округов на  ежемесячное денежное вознаграждение за классное руководство</t>
  </si>
  <si>
    <t xml:space="preserve"> 020 2 02 03021 04 0000 151</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</si>
  <si>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</si>
  <si>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020 2 02 03022 00 0000 151</t>
  </si>
  <si>
    <t>Субвенции бюджетам городских округов на предоставление гражданам субсидий на оплату жилого помещения и коммунальных услуг</t>
  </si>
  <si>
    <t xml:space="preserve"> 020 2 02 03022 04 0000 151</t>
  </si>
  <si>
    <t>Субвенции местным бюджетам на выполнение передаваемых полномочий субъектов Российской Федерации</t>
  </si>
  <si>
    <t xml:space="preserve"> 020 2 02 03024 00 0000 151</t>
  </si>
  <si>
    <t>Субвенции бюджетам городских округов на выполнение передаваемых полномочий субъектов Российской Федерации</t>
  </si>
  <si>
    <t xml:space="preserve"> 020 2 02 03024 04 0000 151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</si>
  <si>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</si>
  <si>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020 2 02 03026 00 0000 151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</si>
  <si>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</si>
  <si>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020 2 02 03026 04 0000 151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</si>
  <si>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</si>
  <si>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 xml:space="preserve"> 020 2 02 03027 00 0000 151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</si>
  <si>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</si>
  <si>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020 2 02 03027 04 0000 151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</si>
  <si>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</si>
  <si>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020 2 02 03029 00 0000 151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</si>
  <si>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</si>
  <si>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020 2 02 03029 04 0000 151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</si>
  <si>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</si>
  <si>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020 2 02 03030 00 0000 151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</si>
  <si>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</si>
  <si>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 xml:space="preserve"> 020 2 02 03030 04 0000 151</t>
  </si>
  <si>
    <t>Иные межбюджетные трансферты</t>
  </si>
  <si>
    <t xml:space="preserve"> 020 2 02 04000 00 0000 151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</si>
  <si>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</si>
  <si>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020 2 02 04005 00 0000 151</t>
  </si>
  <si>
    <t>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</si>
  <si>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 020 2 02 04005 04 0000 151</t>
  </si>
  <si>
    <t>Прочие межбюджетные трансферты, передаваемые бюджетам</t>
  </si>
  <si>
    <t xml:space="preserve"> 020 2 02 04999 00 0000 151</t>
  </si>
  <si>
    <t>Прочие межбюджетные трансферты, передаваемые бюджетам городских округов</t>
  </si>
  <si>
    <t xml:space="preserve"> 020 2 02 04999 04 0000 151</t>
  </si>
  <si>
    <t>ПРОЧИЕ БЕЗВОЗМЕЗДНЫЕ ПОСТУПЛЕНИЯ</t>
  </si>
  <si>
    <t xml:space="preserve"> 020 2 07 00000 00 0000 180</t>
  </si>
  <si>
    <t>Прочие безвозмездные поступления в бюджеты городских округов</t>
  </si>
  <si>
    <t xml:space="preserve"> 020 2 07 04000 04 0000 180</t>
  </si>
  <si>
    <t>ДОХОДЫ ОТ ПРЕДПРИНИМАТЕЛЬСКОЙ И ИНОЙ ПРИНОСЯЩЕЙ ДОХОД  ДЕЯТЕЛЬНОСТИ</t>
  </si>
  <si>
    <t xml:space="preserve"> 020 3 00 00000 00 0000 000</t>
  </si>
  <si>
    <t>РЫНОЧНЫЕ ПРОДАЖИ ТОВАРОВ И УСЛУГ</t>
  </si>
  <si>
    <t xml:space="preserve"> 020 3 02 00000 00 0000 000</t>
  </si>
  <si>
    <t>Доходы от продажи услуг</t>
  </si>
  <si>
    <t xml:space="preserve"> 020 3 02 01000 00 0000 130</t>
  </si>
  <si>
    <t>Доходы от продажи услуг, оказываемых учреждениями, находящимися в ведении органов местного самоуправления городских округов</t>
  </si>
  <si>
    <t xml:space="preserve"> 020 3 02 01040 04 0000 130</t>
  </si>
  <si>
    <t>БЕЗВОЗМЕЗДНЫЕ ПОСТУПЛЕНИЯ ОТ ПРЕДПРИНИМАТЕЛЬСКОЙ И ИНОЙ ПРИНОСЯЩЕЙ ДОХОД ДЕЯТЕЛЬНОСТИ</t>
  </si>
  <si>
    <t xml:space="preserve"> 020 3 03 00000 00 0000 000</t>
  </si>
  <si>
    <t>Прочие безвозмездные поступления</t>
  </si>
  <si>
    <t xml:space="preserve"> 020 3 03 02000 00 0000 180</t>
  </si>
  <si>
    <t>Прочие безвозмездные поступления муниципальным учреждениям, находящимися в ведении органов местного самоуправления городских округов</t>
  </si>
  <si>
    <t xml:space="preserve"> 020 3 03 02040 04 0000 180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</si>
  <si>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</si>
  <si>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</si>
  <si>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141 8 50 00000 00 0000 000</t>
  </si>
  <si>
    <t xml:space="preserve"> 141 1 00 00000 00 0000 000</t>
  </si>
  <si>
    <t xml:space="preserve"> 141 1 16 00000 00 0000 000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</si>
  <si>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</si>
  <si>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141 1 16 28000 01 0000 140</t>
  </si>
  <si>
    <t xml:space="preserve"> 160 8 50 00000 00 0000 000</t>
  </si>
  <si>
    <t xml:space="preserve"> 160 1 00 00000 00 0000 000</t>
  </si>
  <si>
    <t xml:space="preserve"> 160 1 16 00000 00 0000 000</t>
  </si>
  <si>
    <t xml:space="preserve"> 160 1 16 90000 00 0000 140</t>
  </si>
  <si>
    <t xml:space="preserve"> 160 1 16 90040 04 0000 140</t>
  </si>
  <si>
    <t xml:space="preserve"> 170 8 50 00000 00 0000 000</t>
  </si>
  <si>
    <t xml:space="preserve"> 170 1 00 00000 00 0000 000</t>
  </si>
  <si>
    <t xml:space="preserve"> 170 1 08 00000 00 0000 000</t>
  </si>
  <si>
    <t xml:space="preserve"> 170 1 08 07000 01 0000 110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</si>
  <si>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</si>
  <si>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 xml:space="preserve"> 170 1 08 07140 01 0000 110</t>
  </si>
  <si>
    <t xml:space="preserve"> 182 8 50 00000 00 0000 000</t>
  </si>
  <si>
    <t xml:space="preserve"> 182 1 00 00000 00 0000 000</t>
  </si>
  <si>
    <t>НАЛОГИ НА ПРИБЫЛЬ, ДОХОДЫ</t>
  </si>
  <si>
    <t xml:space="preserve"> 182 1 01 00000 00 0000 000</t>
  </si>
  <si>
    <t>Налог на доходы физических лиц</t>
  </si>
  <si>
    <t xml:space="preserve"> 182 1 01 02000 01 0000 110</t>
  </si>
  <si>
    <t>Налог на доходы физических лиц с доходов, полученных в виде дивидендов от долевого участия в деятельности организаций</t>
  </si>
  <si>
    <t xml:space="preserve"> 182 1 01 02010 01 0000 110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</si>
  <si>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</si>
  <si>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 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</si>
  <si>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</si>
  <si>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</si>
  <si>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</si>
  <si>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182 1 01 02022 01 0000 110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</si>
  <si>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</si>
  <si>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182 1 01 02030 01 0000 110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</si>
  <si>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</si>
  <si>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182 1 01 02040 01 0000 110</t>
  </si>
  <si>
    <t>НАЛОГИ НА СОВОКУПНЫЙ ДОХОД</t>
  </si>
  <si>
    <t xml:space="preserve"> 182 1 05 00000 00 0000 000</t>
  </si>
  <si>
    <t>Налог, взимаемый в связи с применением упрощенной системы налогообложения</t>
  </si>
  <si>
    <t xml:space="preserve"> 182 1 05 01000 00 0000 110</t>
  </si>
  <si>
    <t>Налог, взимаемый с налогоплательщиков, выбравших в качестве объекта налогообложения  доходы</t>
  </si>
  <si>
    <t xml:space="preserve"> 182 1 05 01010 01 0000 110</t>
  </si>
  <si>
    <t>Налог, взимаемый с налогоплательщиков, выбравших в качестве объекта налогообложения доходы, уменьшенные на величину расходов</t>
  </si>
  <si>
    <t xml:space="preserve"> 182 1 05 01020 01 0000 110</t>
  </si>
  <si>
    <t>Единый налог на вмененный доход для отдельных видов деятельности</t>
  </si>
  <si>
    <t xml:space="preserve"> 182 1 05 02000 02 0000 110</t>
  </si>
  <si>
    <t>НАЛОГИ НА ИМУЩЕСТВО</t>
  </si>
  <si>
    <t xml:space="preserve"> 182 1 06 00000 00 0000 000</t>
  </si>
  <si>
    <t>Налог на имущество физических лиц</t>
  </si>
  <si>
    <t xml:space="preserve"> 182 1 06 01000 00 0000 110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</si>
  <si>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</si>
  <si>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182 1 06 01020 04 0000 110</t>
  </si>
  <si>
    <t>Транспортный налог</t>
  </si>
  <si>
    <t xml:space="preserve"> 182 1 06 04000 02 0000 110</t>
  </si>
  <si>
    <t>Транспортный налог с организаций</t>
  </si>
  <si>
    <t xml:space="preserve"> 182 1 06 04011 02 0000 110</t>
  </si>
  <si>
    <t>Транспортный налог с физических лиц</t>
  </si>
  <si>
    <t xml:space="preserve"> 182 1 06 04012 02 0000 110</t>
  </si>
  <si>
    <t>Земельный налог</t>
  </si>
  <si>
    <t xml:space="preserve"> 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</si>
  <si>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</si>
  <si>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 xml:space="preserve"> 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</si>
  <si>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</si>
  <si>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 182 1 06 06012 04 0000 110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</si>
  <si>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</si>
  <si>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 xml:space="preserve"> 182 1 06 06020 00 0000 110</t>
  </si>
  <si>
    <t xml:space="preserve"> 182 1 06 06022 04 0000 110</t>
  </si>
  <si>
    <t xml:space="preserve"> 182 1 08 00000 00 0000 000</t>
  </si>
  <si>
    <t>Государственная пошлина по делам, рассматриваемым в судах общей юрисдикции, мировыми судьями</t>
  </si>
  <si>
    <t xml:space="preserve"> 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</si>
  <si>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</si>
  <si>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182 1 08 03010 01 0000 110</t>
  </si>
  <si>
    <t>ЗАДОЛЖЕННОСТЬ И ПЕРЕРАСЧЕТЫ ПО ОТМЕНЕННЫМ НАЛОГАМ, СБОРАМ И ИНЫМ ОБЯЗАТЕЛЬНЫМ ПЛАТЕЖАМ</t>
  </si>
  <si>
    <t xml:space="preserve"> 182 1 09 00000 00 0000 000</t>
  </si>
  <si>
    <t>Налоги на имущество</t>
  </si>
  <si>
    <t xml:space="preserve"> 182 1 09 04000 00 0000 110</t>
  </si>
  <si>
    <t>Земельный налог (по обязательствам, возникшим до        1 января 2006 года)</t>
  </si>
  <si>
    <t xml:space="preserve"> 182 1 09 04050 00 0000 110</t>
  </si>
  <si>
    <t>Земельный налог (по обязательствам, возникшим до        1 января 2006 года), мобилизуемый на территориях городских округов</t>
  </si>
  <si>
    <t xml:space="preserve"> 182 1 09 04050 04 0000 110</t>
  </si>
  <si>
    <t>Прочие налоги и сборы (по отмененным местным налогам и сборам)</t>
  </si>
  <si>
    <t xml:space="preserve"> 182 1 09 07000 00 0000 110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</si>
  <si>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</si>
  <si>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</si>
  <si>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</si>
  <si>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182 1 09 07030 04 0000 110</t>
  </si>
  <si>
    <t>Прочие местные налоги и сборы</t>
  </si>
  <si>
    <t xml:space="preserve"> 182 1 09 07050 00 0000 110</t>
  </si>
  <si>
    <t>Прочие местные налоги и сборы, мобилизуемые на территориях городских округов</t>
  </si>
  <si>
    <t xml:space="preserve"> 182 1 09 07050 04 0000 110</t>
  </si>
  <si>
    <t xml:space="preserve"> 182 1 16 00000 00 0000 000</t>
  </si>
  <si>
    <t>Денежные взыскания (штрафы) за нарушение законодательства о налогах и сборах</t>
  </si>
  <si>
    <t xml:space="preserve"> 182 1 16 03000 00 0000 140</t>
  </si>
  <si>
    <t xml:space="preserve"> 182 1 16 03010 01 0000 140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</si>
  <si>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</si>
  <si>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</si>
  <si>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</si>
  <si>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182 1 16 06000 01 0000 140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</si>
  <si>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</si>
  <si>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182 1 16 08000 01 0000 140</t>
  </si>
  <si>
    <t xml:space="preserve"> 188 8 50 00000 00 0000 000</t>
  </si>
  <si>
    <t xml:space="preserve"> 188 1 00 00000 00 0000 000</t>
  </si>
  <si>
    <t xml:space="preserve"> 188 1 16 00000 00 0000 000</t>
  </si>
  <si>
    <t>Денежные взыскания (штрафы) и иные суммы, взыскиваемые с лиц, виновных в совершении преступлений, и в возмещение ущерба имуществу</t>
  </si>
  <si>
    <t xml:space="preserve"> 188 1 16 21000 00 0000 140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</si>
  <si>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</si>
  <si>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188 1 16 21040 04 0000 140</t>
  </si>
  <si>
    <t>Денежные взыскания (штрафы) за административные правонарушения в области дорожного движения</t>
  </si>
  <si>
    <t xml:space="preserve"> 188 1 16 30000 01 0000 140</t>
  </si>
  <si>
    <t xml:space="preserve"> 188 1 16 90000 00 0000 140</t>
  </si>
  <si>
    <t xml:space="preserve"> 188 1 16 90040 04 0000 140</t>
  </si>
  <si>
    <t xml:space="preserve"> 192 8 50 00000 00 0000 000</t>
  </si>
  <si>
    <t xml:space="preserve"> 192 1 00 00000 00 0000 000</t>
  </si>
  <si>
    <t xml:space="preserve"> 192 1 16 00000 00 0000 000</t>
  </si>
  <si>
    <t xml:space="preserve"> 192 1 16 90000 00 0000 140</t>
  </si>
  <si>
    <t xml:space="preserve"> 192 1 16 90040 04 0000 140</t>
  </si>
  <si>
    <t xml:space="preserve"> 322 8 50 00000 00 0000 000</t>
  </si>
  <si>
    <t xml:space="preserve"> 322 1 00 00000 00 0000 000</t>
  </si>
  <si>
    <t xml:space="preserve"> 322 1 16 00000 00 0000 000</t>
  </si>
  <si>
    <t xml:space="preserve"> 322 1 16 21000 00 0000 140</t>
  </si>
  <si>
    <t xml:space="preserve"> 322 1 16 21040 04 0000 140</t>
  </si>
  <si>
    <t xml:space="preserve"> 340 8 50 00000 00 0000 000</t>
  </si>
  <si>
    <t xml:space="preserve"> 340 1 00 00000 00 0000 000</t>
  </si>
  <si>
    <t xml:space="preserve"> 340 1 16 00000 00 0000 000</t>
  </si>
  <si>
    <t xml:space="preserve"> 340 1 16 25000 01 0000 140</t>
  </si>
  <si>
    <t>Денежные взыскания (штрафы) за нарушение законодательства в области охраны окружающей среды</t>
  </si>
  <si>
    <t xml:space="preserve"> 340 1 16 25050 01 0000 140</t>
  </si>
  <si>
    <t xml:space="preserve"> 430 8 50 00000 00 0000 000</t>
  </si>
  <si>
    <t xml:space="preserve"> 430 1 00 00000 00 0000 000</t>
  </si>
  <si>
    <t xml:space="preserve"> 430 1 11 00000 00 0000 000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</si>
  <si>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</si>
  <si>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</si>
  <si>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</si>
  <si>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430 1 11 05010 00 0000 120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</si>
  <si>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</si>
  <si>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430 1 11 05010 04 0000 120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</si>
  <si>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</si>
  <si>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 xml:space="preserve"> 430 1 11 05020 00 0000 120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</si>
  <si>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</si>
  <si>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 xml:space="preserve"> 430 1 11 05024 04 0000 120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</si>
  <si>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</si>
  <si>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</si>
  <si>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</si>
  <si>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430 1 11 09040 00 0000 120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</si>
  <si>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</si>
  <si>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 xml:space="preserve"> 430 1 11 09044 04 0000 120</t>
  </si>
  <si>
    <t>ДОХОДЫ ОТ ПРОДАЖИ МАТЕРИАЛЬНЫХ И НЕМАТЕРИАЛЬНЫХ АКТИВОВ</t>
  </si>
  <si>
    <t xml:space="preserve"> 430 1 14 00000 00 0000 000</t>
  </si>
  <si>
    <t>Доходы от продажи квартир</t>
  </si>
  <si>
    <t xml:space="preserve"> 430 1 14 01000 00 0000 410</t>
  </si>
  <si>
    <t>Доходы от продажи квартир, находящихся в собственности городских округов</t>
  </si>
  <si>
    <t xml:space="preserve"> 430 1 14 01040 04 0000 410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</si>
  <si>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</si>
  <si>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 430 1 14 02000 00 0000 000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</si>
  <si>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</si>
  <si>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430 1 14 02033 04 0000 410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</si>
  <si>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</si>
  <si>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430 1 14 06000 00 0000 420</t>
  </si>
  <si>
    <t>Доходы от продажи земельных участков, государственная собственность на которые не разграничена</t>
  </si>
  <si>
    <t xml:space="preserve"> 430 1 14 06010 00 0000 420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</si>
  <si>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</si>
  <si>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430 1 14 06012 04 0000 420</t>
  </si>
  <si>
    <t xml:space="preserve"> 460 8 50 00000 00 0000 000</t>
  </si>
  <si>
    <t xml:space="preserve"> 460 1 00 00000 00 0000 000</t>
  </si>
  <si>
    <t xml:space="preserve"> 460 1 16 00000 00 0000 000</t>
  </si>
  <si>
    <t xml:space="preserve"> 460 1 16 90000 00 0000 140</t>
  </si>
  <si>
    <t xml:space="preserve"> 460 1 16 90040 04 0000 140</t>
  </si>
  <si>
    <t xml:space="preserve"> 498 8 50 00000 00 0000 000</t>
  </si>
  <si>
    <t xml:space="preserve"> 498 1 00 00000 00 0000 000</t>
  </si>
  <si>
    <t>ПЛАТЕЖИ ПРИ ПОЛЬЗОВАНИИ ПРИРОДНЫМИ РЕСУРСАМИ</t>
  </si>
  <si>
    <t xml:space="preserve"> 498 1 12 00000 00 0000 000</t>
  </si>
  <si>
    <t>Плата за негативное воздействие на окружающую среду</t>
  </si>
  <si>
    <t xml:space="preserve"> 498 1 12 01000 01 0000 120</t>
  </si>
  <si>
    <t xml:space="preserve"> 498 1 16 00000 00 0000 000</t>
  </si>
  <si>
    <t xml:space="preserve"> 498 1 16 90000 00 0000 140</t>
  </si>
  <si>
    <t xml:space="preserve"> 498 1 16 90040 04 0000 140</t>
  </si>
  <si>
    <t>Код классификации доходов бюджета</t>
  </si>
  <si>
    <t>1</t>
  </si>
  <si>
    <t>План на 2008 год</t>
  </si>
  <si>
    <t>Выполнение в %</t>
  </si>
  <si>
    <t>Удельный вес</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</si>
  <si>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</si>
  <si>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ДОХОДЫ БЮДЖЕТА - ВСЕГО</t>
  </si>
  <si>
    <t>Исполнение доходов бюджета города Покачи за 2008 год по кодам классификации доходов бюджета</t>
  </si>
  <si>
    <t xml:space="preserve"> 072 8 50 00000 00 0000 000</t>
  </si>
  <si>
    <t xml:space="preserve"> 072 1 00 00000 00 0000 000</t>
  </si>
  <si>
    <t xml:space="preserve"> 072 1 16 00000 00 0000 000</t>
  </si>
  <si>
    <t xml:space="preserve"> 072 1 16 25000 01 0000 140</t>
  </si>
  <si>
    <t xml:space="preserve"> 072 1 16 25060 01 0000 140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</si>
  <si>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</si>
  <si>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188 1 08 00000 00 0000 000</t>
  </si>
  <si>
    <t xml:space="preserve"> 188 1 08 07000 01 0000 110</t>
  </si>
  <si>
    <t xml:space="preserve"> 188 1 08 07140 01 0000 110</t>
  </si>
  <si>
    <t>тыс.руб.</t>
  </si>
  <si>
    <t>к решению Думы города</t>
  </si>
  <si>
    <t>от   09.06.2009  № 62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</si>
</sst>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8">
    <font>
      <sz val="11"/>
      <color indexed="8"/>
      <name val="Calibri"/>
      <family val="2"/>
    </font>
    <font>
      <sz val="8"/>
      <name val="Arial Cyr"/>
      <family val="2"/>
    </font>
    <font>
      <b/>
      <sz val="11"/>
      <name val="Arial Cyr"/>
      <family val="2"/>
    </font>
    <font>
      <sz val="10"/>
      <name val="Times New Roman"/>
      <family val="1"/>
    </font>
    <font>
      <b/>
      <sz val="14"/>
      <name val="Times New Roman"/>
      <family val="1"/>
    </font>
    <font>
      <b/>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Calibri"/>
      <family val="2"/>
    </font>
    <font>
      <sz val="14"/>
      <name val="Times New Roman"/>
      <family val="1"/>
    </font>
    <font>
      <sz val="11"/>
      <color indexed="8"/>
      <name val="Times New Roman"/>
      <family val="1"/>
    </font>
    <font>
      <sz val="14"/>
      <color indexed="8"/>
      <name val="Times New Roman"/>
      <family val="1"/>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xf>
    <xf numFmtId="49" fontId="0" fillId="0" borderId="10" xfId="0" applyNumberFormat="1" applyBorder="1" applyAlignment="1">
      <alignment/>
    </xf>
    <xf numFmtId="0" fontId="0" fillId="0" borderId="0" xfId="0" applyBorder="1" applyAlignment="1">
      <alignment/>
    </xf>
    <xf numFmtId="49" fontId="1" fillId="0" borderId="11" xfId="0" applyNumberFormat="1" applyFont="1" applyBorder="1" applyAlignment="1">
      <alignment horizontal="center"/>
    </xf>
    <xf numFmtId="0" fontId="3" fillId="0" borderId="0" xfId="0" applyFont="1" applyBorder="1" applyAlignment="1">
      <alignment horizontal="right" wrapText="1"/>
    </xf>
    <xf numFmtId="0" fontId="3" fillId="0" borderId="0" xfId="0" applyFont="1" applyBorder="1" applyAlignment="1">
      <alignment horizontal="right"/>
    </xf>
    <xf numFmtId="0" fontId="4" fillId="0" borderId="0" xfId="0" applyFont="1" applyAlignment="1">
      <alignment horizontal="center"/>
    </xf>
    <xf numFmtId="0" fontId="1" fillId="0" borderId="11" xfId="0" applyFont="1" applyBorder="1" applyAlignment="1">
      <alignment horizontal="left" wrapText="1"/>
    </xf>
    <xf numFmtId="0" fontId="5" fillId="0" borderId="11" xfId="0" applyFont="1" applyBorder="1" applyAlignment="1">
      <alignment horizontal="left" wrapText="1"/>
    </xf>
    <xf numFmtId="164" fontId="1" fillId="0" borderId="11" xfId="0" applyNumberFormat="1" applyFont="1" applyBorder="1" applyAlignment="1">
      <alignment horizontal="right"/>
    </xf>
    <xf numFmtId="164" fontId="5" fillId="0" borderId="11" xfId="0" applyNumberFormat="1" applyFont="1" applyBorder="1" applyAlignment="1">
      <alignment horizontal="right"/>
    </xf>
    <xf numFmtId="165" fontId="22" fillId="0" borderId="11" xfId="0" applyNumberFormat="1" applyFont="1" applyFill="1" applyBorder="1" applyAlignment="1">
      <alignment horizontal="center"/>
    </xf>
    <xf numFmtId="0" fontId="4" fillId="0" borderId="0" xfId="0" applyFont="1" applyAlignment="1">
      <alignment horizontal="left"/>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5" fillId="0" borderId="11" xfId="0" applyNumberFormat="1" applyFont="1" applyBorder="1" applyAlignment="1">
      <alignment horizontal="center"/>
    </xf>
    <xf numFmtId="3" fontId="1" fillId="0" borderId="11" xfId="0" applyNumberFormat="1" applyFont="1" applyBorder="1" applyAlignment="1">
      <alignment horizontal="right"/>
    </xf>
    <xf numFmtId="0" fontId="13" fillId="0" borderId="0" xfId="0" applyFont="1" applyAlignment="1">
      <alignment/>
    </xf>
    <xf numFmtId="0" fontId="1" fillId="0" borderId="11" xfId="0" applyFont="1" applyBorder="1" applyAlignment="1">
      <alignment horizontal="center" wrapText="1"/>
    </xf>
    <xf numFmtId="1" fontId="1" fillId="0" borderId="11" xfId="0" applyNumberFormat="1" applyFont="1" applyBorder="1" applyAlignment="1">
      <alignment horizontal="center"/>
    </xf>
    <xf numFmtId="1" fontId="1" fillId="0" borderId="11" xfId="0" applyNumberFormat="1" applyFont="1" applyFill="1" applyBorder="1" applyAlignment="1">
      <alignment horizontal="center"/>
    </xf>
    <xf numFmtId="3" fontId="5" fillId="0" borderId="11" xfId="0" applyNumberFormat="1" applyFont="1" applyBorder="1" applyAlignment="1">
      <alignment horizontal="right"/>
    </xf>
    <xf numFmtId="164" fontId="1" fillId="0" borderId="11" xfId="0" applyNumberFormat="1" applyFont="1" applyFill="1" applyBorder="1" applyAlignment="1">
      <alignment horizontal="right"/>
    </xf>
    <xf numFmtId="3" fontId="1" fillId="0" borderId="11" xfId="0" applyNumberFormat="1" applyFont="1" applyFill="1" applyBorder="1" applyAlignment="1">
      <alignment horizontal="right"/>
    </xf>
    <xf numFmtId="0" fontId="5" fillId="0" borderId="11" xfId="0" applyFont="1" applyBorder="1" applyAlignment="1">
      <alignment horizontal="left" wrapText="1"/>
    </xf>
    <xf numFmtId="164" fontId="1" fillId="0" borderId="11" xfId="0" applyNumberFormat="1" applyFont="1" applyBorder="1" applyAlignment="1">
      <alignment horizontal="right"/>
    </xf>
    <xf numFmtId="3" fontId="1" fillId="0" borderId="11" xfId="0" applyNumberFormat="1" applyFont="1" applyBorder="1" applyAlignment="1">
      <alignment horizontal="right"/>
    </xf>
    <xf numFmtId="0" fontId="23" fillId="0" borderId="0" xfId="0" applyFont="1" applyAlignment="1">
      <alignment horizontal="right"/>
    </xf>
    <xf numFmtId="0" fontId="24" fillId="0" borderId="0" xfId="0" applyFont="1" applyBorder="1" applyAlignment="1">
      <alignment horizontal="right"/>
    </xf>
    <xf numFmtId="0" fontId="25" fillId="0" borderId="0" xfId="0" applyFont="1" applyAlignment="1">
      <alignment/>
    </xf>
    <xf numFmtId="0" fontId="26" fillId="0" borderId="0" xfId="0" applyFont="1" applyAlignment="1">
      <alignment horizontal="left"/>
    </xf>
    <xf numFmtId="0" fontId="26" fillId="0" borderId="0" xfId="0" applyFont="1" applyAlignment="1">
      <alignment/>
    </xf>
    <xf numFmtId="0" fontId="27" fillId="0" borderId="0" xfId="0" applyFont="1" applyBorder="1" applyAlignment="1">
      <alignment wrapText="1"/>
    </xf>
    <xf numFmtId="0" fontId="27" fillId="0" borderId="0" xfId="0" applyFont="1" applyBorder="1" applyAlignment="1">
      <alignment/>
    </xf>
    <xf numFmtId="0" fontId="27" fillId="0" borderId="0" xfId="0" applyFont="1" applyBorder="1" applyAlignment="1">
      <alignment horizontal="center" wrapText="1"/>
    </xf>
    <xf numFmtId="49" fontId="5"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210"/>
  <sheetViews>
    <sheetView tabSelected="1" zoomScalePageLayoutView="0" workbookViewId="0" topLeftCell="C1">
      <selection activeCell="F5" sqref="F5"/>
    </sheetView>
  </sheetViews>
  <sheetFormatPr defaultColWidth="37.8515625" defaultRowHeight="15"/>
  <cols>
    <col min="1" max="1" width="24.8515625" style="0" customWidth="1"/>
    <col min="2" max="2" width="73.28125" style="0" customWidth="1"/>
    <col min="3" max="3" width="15.28125" style="0" customWidth="1"/>
    <col min="4" max="4" width="15.8515625" style="0" customWidth="1"/>
    <col min="5" max="5" width="11.8515625" style="0" customWidth="1"/>
    <col min="6" max="6" width="12.7109375" style="0" customWidth="1"/>
    <col min="7" max="7" width="18.00390625" style="0" customWidth="1"/>
  </cols>
  <sheetData>
    <row r="1" spans="4:6" ht="18.75">
      <c r="D1" s="34"/>
      <c r="E1" s="35" t="s">
        <v>0</v>
      </c>
      <c r="F1" s="35"/>
    </row>
    <row r="2" spans="4:6" ht="18.75">
      <c r="D2" s="34"/>
      <c r="E2" s="34"/>
      <c r="F2" s="36"/>
    </row>
    <row r="3" spans="1:6" ht="18.75">
      <c r="A3" s="1"/>
      <c r="B3" s="1"/>
      <c r="C3" s="9"/>
      <c r="D3" s="37"/>
      <c r="E3" s="10"/>
      <c r="F3" s="33" t="s">
        <v>357</v>
      </c>
    </row>
    <row r="4" spans="1:6" ht="18.75">
      <c r="A4" s="1"/>
      <c r="B4" s="1"/>
      <c r="C4" s="1"/>
      <c r="D4" s="38"/>
      <c r="E4" s="10"/>
      <c r="F4" s="33" t="s">
        <v>358</v>
      </c>
    </row>
    <row r="5" spans="1:6" ht="18.75">
      <c r="A5" s="17" t="s">
        <v>346</v>
      </c>
      <c r="B5" s="11"/>
      <c r="C5" s="3"/>
      <c r="D5" s="39"/>
      <c r="E5" s="39"/>
      <c r="F5" s="36"/>
    </row>
    <row r="6" spans="1:4" ht="15">
      <c r="A6" s="3"/>
      <c r="B6" s="2"/>
      <c r="C6" s="3"/>
      <c r="D6" s="3"/>
    </row>
    <row r="7" spans="1:6" ht="14.25">
      <c r="A7" s="5"/>
      <c r="B7" s="4"/>
      <c r="C7" s="6"/>
      <c r="D7" s="6"/>
      <c r="E7" s="7"/>
      <c r="F7" s="32" t="s">
        <v>356</v>
      </c>
    </row>
    <row r="8" spans="1:6" ht="22.5">
      <c r="A8" s="23" t="s">
        <v>339</v>
      </c>
      <c r="B8" s="19" t="s">
        <v>1</v>
      </c>
      <c r="C8" s="19" t="s">
        <v>341</v>
      </c>
      <c r="D8" s="18" t="s">
        <v>2</v>
      </c>
      <c r="E8" s="18" t="s">
        <v>342</v>
      </c>
      <c r="F8" s="18" t="s">
        <v>343</v>
      </c>
    </row>
    <row r="9" spans="1:6" ht="14.25">
      <c r="A9" s="8" t="s">
        <v>340</v>
      </c>
      <c r="B9" s="23">
        <v>2</v>
      </c>
      <c r="C9" s="24">
        <v>3</v>
      </c>
      <c r="D9" s="24">
        <v>4</v>
      </c>
      <c r="E9" s="24">
        <v>5</v>
      </c>
      <c r="F9" s="25">
        <v>6</v>
      </c>
    </row>
    <row r="10" spans="1:6" ht="14.25">
      <c r="A10" s="20" t="s">
        <v>4</v>
      </c>
      <c r="B10" s="13" t="s">
        <v>3</v>
      </c>
      <c r="C10" s="15">
        <f>C11+C32+C83</f>
        <v>1195117.0999999999</v>
      </c>
      <c r="D10" s="26">
        <f>D11+D32+D83</f>
        <v>1177655</v>
      </c>
      <c r="E10" s="14">
        <f>D10/C10*100</f>
        <v>98.53887957924795</v>
      </c>
      <c r="F10" s="16">
        <f>D10/$D$210*100</f>
        <v>78.86945223919581</v>
      </c>
    </row>
    <row r="11" spans="1:6" ht="14.25">
      <c r="A11" s="8" t="s">
        <v>6</v>
      </c>
      <c r="B11" s="12" t="s">
        <v>5</v>
      </c>
      <c r="C11" s="27">
        <f>C12+C15+C18+C21+C24+C27+C30</f>
        <v>6532</v>
      </c>
      <c r="D11" s="28">
        <f>D12+D15+D18+D21+D24+D27+D30</f>
        <v>7053</v>
      </c>
      <c r="E11" s="14">
        <f aca="true" t="shared" si="0" ref="E11:E74">D11/C11*100</f>
        <v>107.97611757501531</v>
      </c>
      <c r="F11" s="16">
        <f aca="true" t="shared" si="1" ref="F11:F74">D11/$D$210*100</f>
        <v>0.47235077050838153</v>
      </c>
    </row>
    <row r="12" spans="1:6" ht="14.25">
      <c r="A12" s="8" t="s">
        <v>8</v>
      </c>
      <c r="B12" s="12" t="s">
        <v>7</v>
      </c>
      <c r="C12" s="27">
        <f>C13</f>
        <v>8</v>
      </c>
      <c r="D12" s="28">
        <f>D13</f>
        <v>9</v>
      </c>
      <c r="E12" s="14">
        <f t="shared" si="0"/>
        <v>112.5</v>
      </c>
      <c r="F12" s="16">
        <f t="shared" si="1"/>
        <v>0.000602744496607888</v>
      </c>
    </row>
    <row r="13" spans="1:6" ht="22.5">
      <c r="A13" s="8" t="s">
        <v>10</v>
      </c>
      <c r="B13" s="12" t="s">
        <v>9</v>
      </c>
      <c r="C13" s="27">
        <f>C14</f>
        <v>8</v>
      </c>
      <c r="D13" s="28">
        <f>D14</f>
        <v>9</v>
      </c>
      <c r="E13" s="14">
        <f t="shared" si="0"/>
        <v>112.5</v>
      </c>
      <c r="F13" s="16">
        <f t="shared" si="1"/>
        <v>0.000602744496607888</v>
      </c>
    </row>
    <row r="14" spans="1:6" ht="17.25" customHeight="1">
      <c r="A14" s="8" t="s">
        <v>12</v>
      </c>
      <c r="B14" s="12" t="s">
        <v>11</v>
      </c>
      <c r="C14" s="27">
        <v>8</v>
      </c>
      <c r="D14" s="21">
        <v>9</v>
      </c>
      <c r="E14" s="14">
        <f t="shared" si="0"/>
        <v>112.5</v>
      </c>
      <c r="F14" s="16">
        <f t="shared" si="1"/>
        <v>0.000602744496607888</v>
      </c>
    </row>
    <row r="15" spans="1:6" ht="22.5">
      <c r="A15" s="8" t="s">
        <v>14</v>
      </c>
      <c r="B15" s="12" t="s">
        <v>13</v>
      </c>
      <c r="C15" s="27">
        <f>C16</f>
        <v>40</v>
      </c>
      <c r="D15" s="28">
        <f>D16</f>
        <v>40</v>
      </c>
      <c r="E15" s="14">
        <f t="shared" si="0"/>
        <v>100</v>
      </c>
      <c r="F15" s="16">
        <f t="shared" si="1"/>
        <v>0.0026788644293683907</v>
      </c>
    </row>
    <row r="16" spans="1:6" ht="16.5" customHeight="1">
      <c r="A16" s="8" t="s">
        <v>16</v>
      </c>
      <c r="B16" s="12" t="s">
        <v>15</v>
      </c>
      <c r="C16" s="27">
        <f>C17</f>
        <v>40</v>
      </c>
      <c r="D16" s="28">
        <f>D17</f>
        <v>40</v>
      </c>
      <c r="E16" s="14">
        <f t="shared" si="0"/>
        <v>100</v>
      </c>
      <c r="F16" s="16">
        <f t="shared" si="1"/>
        <v>0.0026788644293683907</v>
      </c>
    </row>
    <row r="17" spans="1:6" ht="22.5">
      <c r="A17" s="8" t="s">
        <v>18</v>
      </c>
      <c r="B17" s="12" t="s">
        <v>17</v>
      </c>
      <c r="C17" s="27">
        <v>40</v>
      </c>
      <c r="D17" s="21">
        <v>40</v>
      </c>
      <c r="E17" s="14">
        <f t="shared" si="0"/>
        <v>100</v>
      </c>
      <c r="F17" s="16">
        <f t="shared" si="1"/>
        <v>0.0026788644293683907</v>
      </c>
    </row>
    <row r="18" spans="1:6" ht="14.25">
      <c r="A18" s="8" t="s">
        <v>20</v>
      </c>
      <c r="B18" s="12" t="s">
        <v>19</v>
      </c>
      <c r="C18" s="27">
        <f>C19</f>
        <v>3</v>
      </c>
      <c r="D18" s="28">
        <f>D19</f>
        <v>3</v>
      </c>
      <c r="E18" s="14">
        <f t="shared" si="0"/>
        <v>100</v>
      </c>
      <c r="F18" s="16">
        <f t="shared" si="1"/>
        <v>0.0002009148322026293</v>
      </c>
    </row>
    <row r="19" spans="1:6" ht="22.5">
      <c r="A19" s="8" t="s">
        <v>22</v>
      </c>
      <c r="B19" s="12" t="s">
        <v>21</v>
      </c>
      <c r="C19" s="27">
        <f>C20</f>
        <v>3</v>
      </c>
      <c r="D19" s="28">
        <f>D20</f>
        <v>3</v>
      </c>
      <c r="E19" s="14">
        <f t="shared" si="0"/>
        <v>100</v>
      </c>
      <c r="F19" s="16">
        <f t="shared" si="1"/>
        <v>0.0002009148322026293</v>
      </c>
    </row>
    <row r="20" spans="1:6" ht="18.75" customHeight="1">
      <c r="A20" s="8" t="s">
        <v>24</v>
      </c>
      <c r="B20" s="12" t="s">
        <v>23</v>
      </c>
      <c r="C20" s="27">
        <v>3</v>
      </c>
      <c r="D20" s="21">
        <v>3</v>
      </c>
      <c r="E20" s="14">
        <f t="shared" si="0"/>
        <v>100</v>
      </c>
      <c r="F20" s="16">
        <f t="shared" si="1"/>
        <v>0.0002009148322026293</v>
      </c>
    </row>
    <row r="21" spans="1:6" ht="14.25">
      <c r="A21" s="8" t="s">
        <v>26</v>
      </c>
      <c r="B21" s="12" t="s">
        <v>25</v>
      </c>
      <c r="C21" s="27">
        <f>C22</f>
        <v>372</v>
      </c>
      <c r="D21" s="28">
        <f>D22</f>
        <v>372</v>
      </c>
      <c r="E21" s="14">
        <f t="shared" si="0"/>
        <v>100</v>
      </c>
      <c r="F21" s="16">
        <f t="shared" si="1"/>
        <v>0.02491343919312603</v>
      </c>
    </row>
    <row r="22" spans="1:6" ht="15" customHeight="1">
      <c r="A22" s="8" t="s">
        <v>28</v>
      </c>
      <c r="B22" s="12" t="s">
        <v>27</v>
      </c>
      <c r="C22" s="27">
        <f>C23</f>
        <v>372</v>
      </c>
      <c r="D22" s="28">
        <f>D23</f>
        <v>372</v>
      </c>
      <c r="E22" s="14">
        <f t="shared" si="0"/>
        <v>100</v>
      </c>
      <c r="F22" s="16">
        <f t="shared" si="1"/>
        <v>0.02491343919312603</v>
      </c>
    </row>
    <row r="23" spans="1:6" ht="23.25" customHeight="1">
      <c r="A23" s="8" t="s">
        <v>30</v>
      </c>
      <c r="B23" s="12" t="s">
        <v>29</v>
      </c>
      <c r="C23" s="27">
        <v>372</v>
      </c>
      <c r="D23" s="21">
        <v>372</v>
      </c>
      <c r="E23" s="14">
        <f t="shared" si="0"/>
        <v>100</v>
      </c>
      <c r="F23" s="16">
        <f t="shared" si="1"/>
        <v>0.02491343919312603</v>
      </c>
    </row>
    <row r="24" spans="1:6" ht="14.25">
      <c r="A24" s="8" t="s">
        <v>32</v>
      </c>
      <c r="B24" s="12" t="s">
        <v>31</v>
      </c>
      <c r="C24" s="27">
        <f>C25</f>
        <v>6109</v>
      </c>
      <c r="D24" s="28">
        <f>D25</f>
        <v>6633</v>
      </c>
      <c r="E24" s="14">
        <f t="shared" si="0"/>
        <v>108.5775085938779</v>
      </c>
      <c r="F24" s="16">
        <f t="shared" si="1"/>
        <v>0.44422269400001335</v>
      </c>
    </row>
    <row r="25" spans="1:6" ht="14.25">
      <c r="A25" s="8" t="s">
        <v>34</v>
      </c>
      <c r="B25" s="12" t="s">
        <v>33</v>
      </c>
      <c r="C25" s="27">
        <f>C26</f>
        <v>6109</v>
      </c>
      <c r="D25" s="28">
        <f>D26</f>
        <v>6633</v>
      </c>
      <c r="E25" s="14">
        <f t="shared" si="0"/>
        <v>108.5775085938779</v>
      </c>
      <c r="F25" s="16">
        <f t="shared" si="1"/>
        <v>0.44422269400001335</v>
      </c>
    </row>
    <row r="26" spans="1:6" ht="14.25">
      <c r="A26" s="8" t="s">
        <v>36</v>
      </c>
      <c r="B26" s="12" t="s">
        <v>35</v>
      </c>
      <c r="C26" s="27">
        <v>6109</v>
      </c>
      <c r="D26" s="21">
        <v>6633</v>
      </c>
      <c r="E26" s="14">
        <f t="shared" si="0"/>
        <v>108.5775085938779</v>
      </c>
      <c r="F26" s="16">
        <f t="shared" si="1"/>
        <v>0.44422269400001335</v>
      </c>
    </row>
    <row r="27" spans="1:6" ht="24.75" customHeight="1">
      <c r="A27" s="8" t="s">
        <v>38</v>
      </c>
      <c r="B27" s="12" t="s">
        <v>37</v>
      </c>
      <c r="C27" s="27">
        <f>C28</f>
        <v>0</v>
      </c>
      <c r="D27" s="28">
        <f>D28</f>
        <v>2292</v>
      </c>
      <c r="E27" s="14"/>
      <c r="F27" s="16">
        <f t="shared" si="1"/>
        <v>0.1534989318028088</v>
      </c>
    </row>
    <row r="28" spans="1:6" ht="17.25" customHeight="1">
      <c r="A28" s="8" t="s">
        <v>40</v>
      </c>
      <c r="B28" s="12" t="s">
        <v>39</v>
      </c>
      <c r="C28" s="27">
        <f>C29</f>
        <v>0</v>
      </c>
      <c r="D28" s="28">
        <f>D29</f>
        <v>2292</v>
      </c>
      <c r="E28" s="14"/>
      <c r="F28" s="16">
        <f t="shared" si="1"/>
        <v>0.1534989318028088</v>
      </c>
    </row>
    <row r="29" spans="1:6" ht="22.5">
      <c r="A29" s="8" t="s">
        <v>42</v>
      </c>
      <c r="B29" s="12" t="s">
        <v>41</v>
      </c>
      <c r="C29" s="27"/>
      <c r="D29" s="21">
        <v>2292</v>
      </c>
      <c r="E29" s="14"/>
      <c r="F29" s="16">
        <f t="shared" si="1"/>
        <v>0.1534989318028088</v>
      </c>
    </row>
    <row r="30" spans="1:6" ht="14.25">
      <c r="A30" s="8" t="s">
        <v>44</v>
      </c>
      <c r="B30" s="12" t="s">
        <v>43</v>
      </c>
      <c r="C30" s="27">
        <f>C31</f>
        <v>0</v>
      </c>
      <c r="D30" s="28">
        <f>D31</f>
        <v>-2296</v>
      </c>
      <c r="E30" s="14"/>
      <c r="F30" s="16">
        <f t="shared" si="1"/>
        <v>-0.15376681824574565</v>
      </c>
    </row>
    <row r="31" spans="1:6" ht="15.75" customHeight="1">
      <c r="A31" s="8" t="s">
        <v>46</v>
      </c>
      <c r="B31" s="12" t="s">
        <v>45</v>
      </c>
      <c r="C31" s="14"/>
      <c r="D31" s="21">
        <v>-2296</v>
      </c>
      <c r="E31" s="14"/>
      <c r="F31" s="16">
        <f t="shared" si="1"/>
        <v>-0.15376681824574565</v>
      </c>
    </row>
    <row r="32" spans="1:6" ht="14.25">
      <c r="A32" s="8" t="s">
        <v>48</v>
      </c>
      <c r="B32" s="12" t="s">
        <v>47</v>
      </c>
      <c r="C32" s="27">
        <f>C33+C81</f>
        <v>1128777.0999999999</v>
      </c>
      <c r="D32" s="28">
        <f>D33+D81</f>
        <v>1113129</v>
      </c>
      <c r="E32" s="14">
        <f t="shared" si="0"/>
        <v>98.61371213147397</v>
      </c>
      <c r="F32" s="16">
        <f t="shared" si="1"/>
        <v>74.54804208496019</v>
      </c>
    </row>
    <row r="33" spans="1:6" ht="22.5">
      <c r="A33" s="8" t="s">
        <v>50</v>
      </c>
      <c r="B33" s="12" t="s">
        <v>49</v>
      </c>
      <c r="C33" s="14">
        <f>C34+C44+C53+C76</f>
        <v>948501.9999999999</v>
      </c>
      <c r="D33" s="21">
        <f>D34+D44+D53+D76</f>
        <v>932766</v>
      </c>
      <c r="E33" s="14">
        <f t="shared" si="0"/>
        <v>98.3409629078273</v>
      </c>
      <c r="F33" s="16">
        <f t="shared" si="1"/>
        <v>62.468841458105906</v>
      </c>
    </row>
    <row r="34" spans="1:6" ht="17.25" customHeight="1">
      <c r="A34" s="8" t="s">
        <v>52</v>
      </c>
      <c r="B34" s="12" t="s">
        <v>51</v>
      </c>
      <c r="C34" s="14">
        <f>C35+C38+C40+C42</f>
        <v>481667</v>
      </c>
      <c r="D34" s="21">
        <f>D35+D38+D40+D42</f>
        <v>481667</v>
      </c>
      <c r="E34" s="14">
        <f t="shared" si="0"/>
        <v>100</v>
      </c>
      <c r="F34" s="16">
        <f t="shared" si="1"/>
        <v>32.258014827514614</v>
      </c>
    </row>
    <row r="35" spans="1:6" ht="14.25">
      <c r="A35" s="8" t="s">
        <v>54</v>
      </c>
      <c r="B35" s="12" t="s">
        <v>53</v>
      </c>
      <c r="C35" s="14">
        <f>SUM(C36:C37)</f>
        <v>305639</v>
      </c>
      <c r="D35" s="21">
        <f>SUM(D36:D37)</f>
        <v>305639</v>
      </c>
      <c r="E35" s="14">
        <f t="shared" si="0"/>
        <v>100</v>
      </c>
      <c r="F35" s="16">
        <f t="shared" si="1"/>
        <v>20.46913613319314</v>
      </c>
    </row>
    <row r="36" spans="1:6" ht="16.5" customHeight="1">
      <c r="A36" s="8" t="s">
        <v>56</v>
      </c>
      <c r="B36" s="12" t="s">
        <v>55</v>
      </c>
      <c r="C36" s="14">
        <v>265361</v>
      </c>
      <c r="D36" s="21">
        <v>265361</v>
      </c>
      <c r="E36" s="14">
        <f t="shared" si="0"/>
        <v>100</v>
      </c>
      <c r="F36" s="16">
        <f t="shared" si="1"/>
        <v>17.771653596040636</v>
      </c>
    </row>
    <row r="37" spans="1:6" ht="17.25" customHeight="1">
      <c r="A37" s="8" t="s">
        <v>58</v>
      </c>
      <c r="B37" s="12" t="s">
        <v>57</v>
      </c>
      <c r="C37" s="14">
        <v>40278</v>
      </c>
      <c r="D37" s="21">
        <v>40278</v>
      </c>
      <c r="E37" s="14">
        <f t="shared" si="0"/>
        <v>100</v>
      </c>
      <c r="F37" s="16">
        <f t="shared" si="1"/>
        <v>2.697482537152501</v>
      </c>
    </row>
    <row r="38" spans="1:6" ht="16.5" customHeight="1">
      <c r="A38" s="8" t="s">
        <v>60</v>
      </c>
      <c r="B38" s="12" t="s">
        <v>59</v>
      </c>
      <c r="C38" s="14">
        <f>C39</f>
        <v>143561</v>
      </c>
      <c r="D38" s="21">
        <f>D39</f>
        <v>143561</v>
      </c>
      <c r="E38" s="14">
        <f t="shared" si="0"/>
        <v>100</v>
      </c>
      <c r="F38" s="16">
        <f t="shared" si="1"/>
        <v>9.61451140861389</v>
      </c>
    </row>
    <row r="39" spans="1:6" ht="14.25">
      <c r="A39" s="8" t="s">
        <v>62</v>
      </c>
      <c r="B39" s="12" t="s">
        <v>61</v>
      </c>
      <c r="C39" s="14">
        <v>143561</v>
      </c>
      <c r="D39" s="21">
        <v>143561</v>
      </c>
      <c r="E39" s="14">
        <f t="shared" si="0"/>
        <v>100</v>
      </c>
      <c r="F39" s="16">
        <f t="shared" si="1"/>
        <v>9.61451140861389</v>
      </c>
    </row>
    <row r="40" spans="1:6" ht="25.5" customHeight="1">
      <c r="A40" s="8" t="s">
        <v>64</v>
      </c>
      <c r="B40" s="12" t="s">
        <v>63</v>
      </c>
      <c r="C40" s="14">
        <f>C41</f>
        <v>18164</v>
      </c>
      <c r="D40" s="21">
        <f>D41</f>
        <v>18164</v>
      </c>
      <c r="E40" s="14">
        <f t="shared" si="0"/>
        <v>100</v>
      </c>
      <c r="F40" s="16">
        <f t="shared" si="1"/>
        <v>1.2164723373761863</v>
      </c>
    </row>
    <row r="41" spans="1:6" ht="27" customHeight="1">
      <c r="A41" s="8" t="s">
        <v>66</v>
      </c>
      <c r="B41" s="12" t="s">
        <v>65</v>
      </c>
      <c r="C41" s="14">
        <v>18164</v>
      </c>
      <c r="D41" s="21">
        <v>18164</v>
      </c>
      <c r="E41" s="14">
        <f t="shared" si="0"/>
        <v>100</v>
      </c>
      <c r="F41" s="16">
        <f t="shared" si="1"/>
        <v>1.2164723373761863</v>
      </c>
    </row>
    <row r="42" spans="1:6" ht="14.25">
      <c r="A42" s="8" t="s">
        <v>68</v>
      </c>
      <c r="B42" s="12" t="s">
        <v>67</v>
      </c>
      <c r="C42" s="14">
        <f>C43</f>
        <v>14303</v>
      </c>
      <c r="D42" s="21">
        <f>D43</f>
        <v>14303</v>
      </c>
      <c r="E42" s="14">
        <f t="shared" si="0"/>
        <v>100</v>
      </c>
      <c r="F42" s="16">
        <f t="shared" si="1"/>
        <v>0.9578949483314024</v>
      </c>
    </row>
    <row r="43" spans="1:6" ht="14.25">
      <c r="A43" s="8" t="s">
        <v>70</v>
      </c>
      <c r="B43" s="12" t="s">
        <v>69</v>
      </c>
      <c r="C43" s="14">
        <v>14303</v>
      </c>
      <c r="D43" s="21">
        <v>14303</v>
      </c>
      <c r="E43" s="14">
        <f t="shared" si="0"/>
        <v>100</v>
      </c>
      <c r="F43" s="16">
        <f t="shared" si="1"/>
        <v>0.9578949483314024</v>
      </c>
    </row>
    <row r="44" spans="1:6" ht="22.5">
      <c r="A44" s="8" t="s">
        <v>72</v>
      </c>
      <c r="B44" s="12" t="s">
        <v>71</v>
      </c>
      <c r="C44" s="14">
        <f>C45+C47+C49+C51</f>
        <v>236010.19999999998</v>
      </c>
      <c r="D44" s="21">
        <f>D45+D47+D49+D51</f>
        <v>235331</v>
      </c>
      <c r="E44" s="14">
        <f t="shared" si="0"/>
        <v>99.71221582795998</v>
      </c>
      <c r="F44" s="16">
        <f t="shared" si="1"/>
        <v>15.760496125692319</v>
      </c>
    </row>
    <row r="45" spans="1:6" ht="24.75" customHeight="1">
      <c r="A45" s="8" t="s">
        <v>74</v>
      </c>
      <c r="B45" s="12" t="s">
        <v>73</v>
      </c>
      <c r="C45" s="14">
        <f>C46</f>
        <v>1567</v>
      </c>
      <c r="D45" s="21">
        <f>D46</f>
        <v>1346</v>
      </c>
      <c r="E45" s="14">
        <f t="shared" si="0"/>
        <v>85.8966177409062</v>
      </c>
      <c r="F45" s="16">
        <f t="shared" si="1"/>
        <v>0.09014378804824634</v>
      </c>
    </row>
    <row r="46" spans="1:6" ht="36.75" customHeight="1">
      <c r="A46" s="8" t="s">
        <v>76</v>
      </c>
      <c r="B46" s="12" t="s">
        <v>75</v>
      </c>
      <c r="C46" s="14">
        <v>1567</v>
      </c>
      <c r="D46" s="21">
        <v>1346</v>
      </c>
      <c r="E46" s="14">
        <f t="shared" si="0"/>
        <v>85.8966177409062</v>
      </c>
      <c r="F46" s="16">
        <f t="shared" si="1"/>
        <v>0.09014378804824634</v>
      </c>
    </row>
    <row r="47" spans="1:6" ht="24.75" customHeight="1">
      <c r="A47" s="8" t="s">
        <v>78</v>
      </c>
      <c r="B47" s="12" t="s">
        <v>77</v>
      </c>
      <c r="C47" s="14">
        <f>C48</f>
        <v>34.9</v>
      </c>
      <c r="D47" s="21">
        <f>D48</f>
        <v>35</v>
      </c>
      <c r="E47" s="14">
        <f t="shared" si="0"/>
        <v>100.2865329512894</v>
      </c>
      <c r="F47" s="16">
        <f t="shared" si="1"/>
        <v>0.0023440063756973418</v>
      </c>
    </row>
    <row r="48" spans="1:6" ht="22.5">
      <c r="A48" s="8" t="s">
        <v>80</v>
      </c>
      <c r="B48" s="12" t="s">
        <v>79</v>
      </c>
      <c r="C48" s="14">
        <v>34.9</v>
      </c>
      <c r="D48" s="21">
        <v>35</v>
      </c>
      <c r="E48" s="14">
        <f t="shared" si="0"/>
        <v>100.2865329512894</v>
      </c>
      <c r="F48" s="16">
        <f t="shared" si="1"/>
        <v>0.0023440063756973418</v>
      </c>
    </row>
    <row r="49" spans="1:6" ht="37.5" customHeight="1">
      <c r="A49" s="8" t="s">
        <v>82</v>
      </c>
      <c r="B49" s="12" t="s">
        <v>81</v>
      </c>
      <c r="C49" s="14">
        <f>C50</f>
        <v>229778</v>
      </c>
      <c r="D49" s="21">
        <f>D50</f>
        <v>229718</v>
      </c>
      <c r="E49" s="14">
        <f t="shared" si="0"/>
        <v>99.97388783956688</v>
      </c>
      <c r="F49" s="16">
        <f t="shared" si="1"/>
        <v>15.3845844746412</v>
      </c>
    </row>
    <row r="50" spans="1:6" ht="26.25" customHeight="1">
      <c r="A50" s="8" t="s">
        <v>84</v>
      </c>
      <c r="B50" s="12" t="s">
        <v>83</v>
      </c>
      <c r="C50" s="14">
        <v>229778</v>
      </c>
      <c r="D50" s="21">
        <v>229718</v>
      </c>
      <c r="E50" s="14">
        <f t="shared" si="0"/>
        <v>99.97388783956688</v>
      </c>
      <c r="F50" s="16">
        <f t="shared" si="1"/>
        <v>15.3845844746412</v>
      </c>
    </row>
    <row r="51" spans="1:6" ht="14.25">
      <c r="A51" s="8" t="s">
        <v>86</v>
      </c>
      <c r="B51" s="12" t="s">
        <v>85</v>
      </c>
      <c r="C51" s="14">
        <f>C52</f>
        <v>4630.3</v>
      </c>
      <c r="D51" s="21">
        <f>D52</f>
        <v>4232</v>
      </c>
      <c r="E51" s="14">
        <f t="shared" si="0"/>
        <v>91.39796557458479</v>
      </c>
      <c r="F51" s="16">
        <f t="shared" si="1"/>
        <v>0.28342385662717573</v>
      </c>
    </row>
    <row r="52" spans="1:6" ht="14.25">
      <c r="A52" s="8" t="s">
        <v>88</v>
      </c>
      <c r="B52" s="12" t="s">
        <v>87</v>
      </c>
      <c r="C52" s="14">
        <v>4630.3</v>
      </c>
      <c r="D52" s="21">
        <v>4232</v>
      </c>
      <c r="E52" s="14">
        <f t="shared" si="0"/>
        <v>91.39796557458479</v>
      </c>
      <c r="F52" s="16">
        <f t="shared" si="1"/>
        <v>0.28342385662717573</v>
      </c>
    </row>
    <row r="53" spans="1:6" ht="15.75" customHeight="1">
      <c r="A53" s="8" t="s">
        <v>90</v>
      </c>
      <c r="B53" s="12" t="s">
        <v>89</v>
      </c>
      <c r="C53" s="14">
        <f>C54+C56+C58+C60+C62+C64+C66+C68+C70+C72+C74</f>
        <v>199864.7</v>
      </c>
      <c r="D53" s="21">
        <f>D54+D56+D58+D60+D62+D64+D66+D68+D70+D72+D74</f>
        <v>186115</v>
      </c>
      <c r="E53" s="14">
        <f t="shared" si="0"/>
        <v>93.12049601555452</v>
      </c>
      <c r="F53" s="16">
        <f t="shared" si="1"/>
        <v>12.464421331797451</v>
      </c>
    </row>
    <row r="54" spans="1:6" ht="16.5" customHeight="1">
      <c r="A54" s="8" t="s">
        <v>92</v>
      </c>
      <c r="B54" s="12" t="s">
        <v>91</v>
      </c>
      <c r="C54" s="14">
        <f>C55</f>
        <v>2203</v>
      </c>
      <c r="D54" s="21">
        <f>D55</f>
        <v>2203</v>
      </c>
      <c r="E54" s="14">
        <f t="shared" si="0"/>
        <v>100</v>
      </c>
      <c r="F54" s="16">
        <f t="shared" si="1"/>
        <v>0.1475384584474641</v>
      </c>
    </row>
    <row r="55" spans="1:6" ht="14.25">
      <c r="A55" s="8" t="s">
        <v>94</v>
      </c>
      <c r="B55" s="12" t="s">
        <v>93</v>
      </c>
      <c r="C55" s="14">
        <v>2203</v>
      </c>
      <c r="D55" s="21">
        <v>2203</v>
      </c>
      <c r="E55" s="14">
        <f t="shared" si="0"/>
        <v>100</v>
      </c>
      <c r="F55" s="16">
        <f t="shared" si="1"/>
        <v>0.1475384584474641</v>
      </c>
    </row>
    <row r="56" spans="1:6" ht="26.25" customHeight="1">
      <c r="A56" s="8" t="s">
        <v>96</v>
      </c>
      <c r="B56" s="12" t="s">
        <v>95</v>
      </c>
      <c r="C56" s="14">
        <f>C57</f>
        <v>8</v>
      </c>
      <c r="D56" s="21">
        <f>D57</f>
        <v>6</v>
      </c>
      <c r="E56" s="14">
        <f t="shared" si="0"/>
        <v>75</v>
      </c>
      <c r="F56" s="16">
        <f t="shared" si="1"/>
        <v>0.0004018296644052586</v>
      </c>
    </row>
    <row r="57" spans="1:6" ht="22.5">
      <c r="A57" s="8" t="s">
        <v>98</v>
      </c>
      <c r="B57" s="12" t="s">
        <v>97</v>
      </c>
      <c r="C57" s="14">
        <v>8</v>
      </c>
      <c r="D57" s="21">
        <v>6</v>
      </c>
      <c r="E57" s="14">
        <f t="shared" si="0"/>
        <v>75</v>
      </c>
      <c r="F57" s="16">
        <f t="shared" si="1"/>
        <v>0.0004018296644052586</v>
      </c>
    </row>
    <row r="58" spans="1:6" ht="22.5">
      <c r="A58" s="8" t="s">
        <v>100</v>
      </c>
      <c r="B58" s="12" t="s">
        <v>99</v>
      </c>
      <c r="C58" s="14">
        <f>C59</f>
        <v>2209</v>
      </c>
      <c r="D58" s="21">
        <f>D59</f>
        <v>2209</v>
      </c>
      <c r="E58" s="14">
        <f t="shared" si="0"/>
        <v>100</v>
      </c>
      <c r="F58" s="16">
        <f t="shared" si="1"/>
        <v>0.14794028811186938</v>
      </c>
    </row>
    <row r="59" spans="1:6" ht="26.25" customHeight="1">
      <c r="A59" s="8" t="s">
        <v>102</v>
      </c>
      <c r="B59" s="12" t="s">
        <v>101</v>
      </c>
      <c r="C59" s="14">
        <v>2209</v>
      </c>
      <c r="D59" s="21">
        <v>2209</v>
      </c>
      <c r="E59" s="14">
        <f t="shared" si="0"/>
        <v>100</v>
      </c>
      <c r="F59" s="16">
        <f t="shared" si="1"/>
        <v>0.14794028811186938</v>
      </c>
    </row>
    <row r="60" spans="1:6" ht="26.25" customHeight="1">
      <c r="A60" s="8" t="s">
        <v>104</v>
      </c>
      <c r="B60" s="12" t="s">
        <v>103</v>
      </c>
      <c r="C60" s="14">
        <f>C61</f>
        <v>104</v>
      </c>
      <c r="D60" s="21">
        <f>D61</f>
        <v>104</v>
      </c>
      <c r="E60" s="14">
        <f t="shared" si="0"/>
        <v>100</v>
      </c>
      <c r="F60" s="16">
        <f t="shared" si="1"/>
        <v>0.006965047516357816</v>
      </c>
    </row>
    <row r="61" spans="1:6" ht="26.25" customHeight="1">
      <c r="A61" s="8" t="s">
        <v>106</v>
      </c>
      <c r="B61" s="12" t="s">
        <v>105</v>
      </c>
      <c r="C61" s="14">
        <v>104</v>
      </c>
      <c r="D61" s="21">
        <v>104</v>
      </c>
      <c r="E61" s="14">
        <f t="shared" si="0"/>
        <v>100</v>
      </c>
      <c r="F61" s="16">
        <f t="shared" si="1"/>
        <v>0.006965047516357816</v>
      </c>
    </row>
    <row r="62" spans="1:6" ht="22.5">
      <c r="A62" s="8" t="s">
        <v>108</v>
      </c>
      <c r="B62" s="12" t="s">
        <v>107</v>
      </c>
      <c r="C62" s="14">
        <f>C63</f>
        <v>5993.2</v>
      </c>
      <c r="D62" s="21">
        <f>D63</f>
        <v>5200</v>
      </c>
      <c r="E62" s="14">
        <f t="shared" si="0"/>
        <v>86.76500033371154</v>
      </c>
      <c r="F62" s="16">
        <f t="shared" si="1"/>
        <v>0.3482523758178908</v>
      </c>
    </row>
    <row r="63" spans="1:6" ht="22.5">
      <c r="A63" s="8" t="s">
        <v>110</v>
      </c>
      <c r="B63" s="12" t="s">
        <v>109</v>
      </c>
      <c r="C63" s="14">
        <v>5993.2</v>
      </c>
      <c r="D63" s="21">
        <v>5200</v>
      </c>
      <c r="E63" s="14">
        <f t="shared" si="0"/>
        <v>86.76500033371154</v>
      </c>
      <c r="F63" s="16">
        <f t="shared" si="1"/>
        <v>0.3482523758178908</v>
      </c>
    </row>
    <row r="64" spans="1:6" ht="27" customHeight="1">
      <c r="A64" s="8" t="s">
        <v>112</v>
      </c>
      <c r="B64" s="12" t="s">
        <v>111</v>
      </c>
      <c r="C64" s="14">
        <f>C65</f>
        <v>6828</v>
      </c>
      <c r="D64" s="21">
        <f>D65</f>
        <v>5690</v>
      </c>
      <c r="E64" s="14">
        <f t="shared" si="0"/>
        <v>83.33333333333334</v>
      </c>
      <c r="F64" s="16">
        <f t="shared" si="1"/>
        <v>0.3810684650776536</v>
      </c>
    </row>
    <row r="65" spans="1:6" ht="23.25" customHeight="1">
      <c r="A65" s="8" t="s">
        <v>114</v>
      </c>
      <c r="B65" s="12" t="s">
        <v>113</v>
      </c>
      <c r="C65" s="14">
        <v>6828</v>
      </c>
      <c r="D65" s="21">
        <v>5690</v>
      </c>
      <c r="E65" s="14">
        <f t="shared" si="0"/>
        <v>83.33333333333334</v>
      </c>
      <c r="F65" s="16">
        <f t="shared" si="1"/>
        <v>0.3810684650776536</v>
      </c>
    </row>
    <row r="66" spans="1:6" ht="22.5">
      <c r="A66" s="8" t="s">
        <v>116</v>
      </c>
      <c r="B66" s="12" t="s">
        <v>115</v>
      </c>
      <c r="C66" s="14">
        <f>C67</f>
        <v>154725</v>
      </c>
      <c r="D66" s="21">
        <f>D67</f>
        <v>146581</v>
      </c>
      <c r="E66" s="14">
        <f t="shared" si="0"/>
        <v>94.73646792696721</v>
      </c>
      <c r="F66" s="16">
        <f t="shared" si="1"/>
        <v>9.816765673031203</v>
      </c>
    </row>
    <row r="67" spans="1:6" ht="22.5">
      <c r="A67" s="8" t="s">
        <v>118</v>
      </c>
      <c r="B67" s="12" t="s">
        <v>117</v>
      </c>
      <c r="C67" s="14">
        <v>154725</v>
      </c>
      <c r="D67" s="21">
        <v>146581</v>
      </c>
      <c r="E67" s="14">
        <f t="shared" si="0"/>
        <v>94.73646792696721</v>
      </c>
      <c r="F67" s="16">
        <f t="shared" si="1"/>
        <v>9.816765673031203</v>
      </c>
    </row>
    <row r="68" spans="1:6" ht="37.5" customHeight="1">
      <c r="A68" s="8" t="s">
        <v>120</v>
      </c>
      <c r="B68" s="12" t="s">
        <v>119</v>
      </c>
      <c r="C68" s="14">
        <f>C69</f>
        <v>5100</v>
      </c>
      <c r="D68" s="21">
        <f>D69</f>
        <v>4647</v>
      </c>
      <c r="E68" s="14">
        <f t="shared" si="0"/>
        <v>91.11764705882352</v>
      </c>
      <c r="F68" s="16">
        <f t="shared" si="1"/>
        <v>0.3112170750818728</v>
      </c>
    </row>
    <row r="69" spans="1:6" ht="34.5" customHeight="1">
      <c r="A69" s="8" t="s">
        <v>122</v>
      </c>
      <c r="B69" s="12" t="s">
        <v>121</v>
      </c>
      <c r="C69" s="14">
        <v>5100</v>
      </c>
      <c r="D69" s="21">
        <v>4647</v>
      </c>
      <c r="E69" s="14">
        <f t="shared" si="0"/>
        <v>91.11764705882352</v>
      </c>
      <c r="F69" s="16">
        <f t="shared" si="1"/>
        <v>0.3112170750818728</v>
      </c>
    </row>
    <row r="70" spans="1:6" ht="27" customHeight="1">
      <c r="A70" s="8" t="s">
        <v>124</v>
      </c>
      <c r="B70" s="12" t="s">
        <v>123</v>
      </c>
      <c r="C70" s="14">
        <f>C71</f>
        <v>14457</v>
      </c>
      <c r="D70" s="21">
        <f>D71</f>
        <v>12169</v>
      </c>
      <c r="E70" s="14">
        <f t="shared" si="0"/>
        <v>84.17375665767449</v>
      </c>
      <c r="F70" s="16">
        <f t="shared" si="1"/>
        <v>0.8149775310245987</v>
      </c>
    </row>
    <row r="71" spans="1:6" ht="27.75" customHeight="1">
      <c r="A71" s="8" t="s">
        <v>126</v>
      </c>
      <c r="B71" s="12" t="s">
        <v>125</v>
      </c>
      <c r="C71" s="14">
        <v>14457</v>
      </c>
      <c r="D71" s="21">
        <v>12169</v>
      </c>
      <c r="E71" s="14">
        <f t="shared" si="0"/>
        <v>84.17375665767449</v>
      </c>
      <c r="F71" s="16">
        <f t="shared" si="1"/>
        <v>0.8149775310245987</v>
      </c>
    </row>
    <row r="72" spans="1:6" ht="39" customHeight="1">
      <c r="A72" s="8" t="s">
        <v>128</v>
      </c>
      <c r="B72" s="12" t="s">
        <v>127</v>
      </c>
      <c r="C72" s="14">
        <f>C73</f>
        <v>3586.3</v>
      </c>
      <c r="D72" s="21">
        <f>D73</f>
        <v>3377</v>
      </c>
      <c r="E72" s="14">
        <f t="shared" si="0"/>
        <v>94.1639015140953</v>
      </c>
      <c r="F72" s="16">
        <f t="shared" si="1"/>
        <v>0.22616312944942638</v>
      </c>
    </row>
    <row r="73" spans="1:6" ht="37.5" customHeight="1">
      <c r="A73" s="8" t="s">
        <v>130</v>
      </c>
      <c r="B73" s="12" t="s">
        <v>129</v>
      </c>
      <c r="C73" s="14">
        <v>3586.3</v>
      </c>
      <c r="D73" s="21">
        <v>3377</v>
      </c>
      <c r="E73" s="14">
        <f t="shared" si="0"/>
        <v>94.1639015140953</v>
      </c>
      <c r="F73" s="16">
        <f t="shared" si="1"/>
        <v>0.22616312944942638</v>
      </c>
    </row>
    <row r="74" spans="1:6" ht="81.75" customHeight="1">
      <c r="A74" s="8" t="s">
        <v>132</v>
      </c>
      <c r="B74" s="12" t="s">
        <v>131</v>
      </c>
      <c r="C74" s="14">
        <f>C75</f>
        <v>4651.2</v>
      </c>
      <c r="D74" s="21">
        <f>D75</f>
        <v>3929</v>
      </c>
      <c r="E74" s="14">
        <f t="shared" si="0"/>
        <v>84.47282421740626</v>
      </c>
      <c r="F74" s="16">
        <f t="shared" si="1"/>
        <v>0.2631314585747102</v>
      </c>
    </row>
    <row r="75" spans="1:6" ht="81.75" customHeight="1">
      <c r="A75" s="8" t="s">
        <v>134</v>
      </c>
      <c r="B75" s="12" t="s">
        <v>133</v>
      </c>
      <c r="C75" s="14">
        <v>4651.2</v>
      </c>
      <c r="D75" s="21">
        <v>3929</v>
      </c>
      <c r="E75" s="14">
        <f aca="true" t="shared" si="2" ref="E75:E137">D75/C75*100</f>
        <v>84.47282421740626</v>
      </c>
      <c r="F75" s="16">
        <f aca="true" t="shared" si="3" ref="F75:F138">D75/$D$210*100</f>
        <v>0.2631314585747102</v>
      </c>
    </row>
    <row r="76" spans="1:6" ht="18" customHeight="1">
      <c r="A76" s="8" t="s">
        <v>136</v>
      </c>
      <c r="B76" s="12" t="s">
        <v>135</v>
      </c>
      <c r="C76" s="27">
        <f>C77+C79</f>
        <v>30960.1</v>
      </c>
      <c r="D76" s="28">
        <f>D77+D79</f>
        <v>29653</v>
      </c>
      <c r="E76" s="14">
        <f t="shared" si="2"/>
        <v>95.77811441177516</v>
      </c>
      <c r="F76" s="16">
        <f t="shared" si="3"/>
        <v>1.9859091731015224</v>
      </c>
    </row>
    <row r="77" spans="1:6" ht="46.5" customHeight="1">
      <c r="A77" s="8" t="s">
        <v>138</v>
      </c>
      <c r="B77" s="12" t="s">
        <v>137</v>
      </c>
      <c r="C77" s="14">
        <v>17820.8</v>
      </c>
      <c r="D77" s="21">
        <v>17821</v>
      </c>
      <c r="E77" s="14">
        <f t="shared" si="2"/>
        <v>100.00112228407254</v>
      </c>
      <c r="F77" s="16">
        <f t="shared" si="3"/>
        <v>1.1935010748943522</v>
      </c>
    </row>
    <row r="78" spans="1:6" ht="47.25" customHeight="1">
      <c r="A78" s="8" t="s">
        <v>140</v>
      </c>
      <c r="B78" s="12" t="s">
        <v>139</v>
      </c>
      <c r="C78" s="27">
        <f>C79</f>
        <v>13139.3</v>
      </c>
      <c r="D78" s="28">
        <f>D79</f>
        <v>11832</v>
      </c>
      <c r="E78" s="14">
        <f t="shared" si="2"/>
        <v>90.05045930909561</v>
      </c>
      <c r="F78" s="16">
        <f t="shared" si="3"/>
        <v>0.79240809820717</v>
      </c>
    </row>
    <row r="79" spans="1:6" ht="14.25">
      <c r="A79" s="8" t="s">
        <v>142</v>
      </c>
      <c r="B79" s="12" t="s">
        <v>141</v>
      </c>
      <c r="C79" s="14">
        <f>C80</f>
        <v>13139.3</v>
      </c>
      <c r="D79" s="21">
        <f>D80</f>
        <v>11832</v>
      </c>
      <c r="E79" s="14">
        <f t="shared" si="2"/>
        <v>90.05045930909561</v>
      </c>
      <c r="F79" s="16">
        <f t="shared" si="3"/>
        <v>0.79240809820717</v>
      </c>
    </row>
    <row r="80" spans="1:6" ht="15" customHeight="1">
      <c r="A80" s="8" t="s">
        <v>144</v>
      </c>
      <c r="B80" s="12" t="s">
        <v>143</v>
      </c>
      <c r="C80" s="14">
        <v>13139.3</v>
      </c>
      <c r="D80" s="21">
        <v>11832</v>
      </c>
      <c r="E80" s="14">
        <f t="shared" si="2"/>
        <v>90.05045930909561</v>
      </c>
      <c r="F80" s="16">
        <f t="shared" si="3"/>
        <v>0.79240809820717</v>
      </c>
    </row>
    <row r="81" spans="1:6" ht="16.5" customHeight="1">
      <c r="A81" s="8" t="s">
        <v>146</v>
      </c>
      <c r="B81" s="12" t="s">
        <v>145</v>
      </c>
      <c r="C81" s="14">
        <f>C82</f>
        <v>180275.1</v>
      </c>
      <c r="D81" s="21">
        <f>D82</f>
        <v>180363</v>
      </c>
      <c r="E81" s="14">
        <f t="shared" si="2"/>
        <v>100.04875881361319</v>
      </c>
      <c r="F81" s="16">
        <f t="shared" si="3"/>
        <v>12.079200626854277</v>
      </c>
    </row>
    <row r="82" spans="1:6" ht="18" customHeight="1">
      <c r="A82" s="8" t="s">
        <v>148</v>
      </c>
      <c r="B82" s="12" t="s">
        <v>147</v>
      </c>
      <c r="C82" s="14">
        <v>180275.1</v>
      </c>
      <c r="D82" s="21">
        <v>180363</v>
      </c>
      <c r="E82" s="14">
        <f t="shared" si="2"/>
        <v>100.04875881361319</v>
      </c>
      <c r="F82" s="16">
        <f t="shared" si="3"/>
        <v>12.079200626854277</v>
      </c>
    </row>
    <row r="83" spans="1:6" ht="18.75" customHeight="1">
      <c r="A83" s="8" t="s">
        <v>150</v>
      </c>
      <c r="B83" s="12" t="s">
        <v>149</v>
      </c>
      <c r="C83" s="14">
        <f>C84+C87</f>
        <v>59808</v>
      </c>
      <c r="D83" s="21">
        <f>D84+D87</f>
        <v>57473</v>
      </c>
      <c r="E83" s="14">
        <f t="shared" si="2"/>
        <v>96.09584002140183</v>
      </c>
      <c r="F83" s="16">
        <f t="shared" si="3"/>
        <v>3.849059383727238</v>
      </c>
    </row>
    <row r="84" spans="1:6" ht="16.5" customHeight="1">
      <c r="A84" s="8" t="s">
        <v>152</v>
      </c>
      <c r="B84" s="12" t="s">
        <v>151</v>
      </c>
      <c r="C84" s="14">
        <f>C85</f>
        <v>55967.6</v>
      </c>
      <c r="D84" s="21">
        <f>D85</f>
        <v>53633</v>
      </c>
      <c r="E84" s="14">
        <f t="shared" si="2"/>
        <v>95.82865800927681</v>
      </c>
      <c r="F84" s="16">
        <f t="shared" si="3"/>
        <v>3.5918883985078724</v>
      </c>
    </row>
    <row r="85" spans="1:6" ht="16.5" customHeight="1">
      <c r="A85" s="8" t="s">
        <v>154</v>
      </c>
      <c r="B85" s="12" t="s">
        <v>153</v>
      </c>
      <c r="C85" s="14">
        <f>C86</f>
        <v>55967.6</v>
      </c>
      <c r="D85" s="21">
        <f>D86</f>
        <v>53633</v>
      </c>
      <c r="E85" s="14">
        <f t="shared" si="2"/>
        <v>95.82865800927681</v>
      </c>
      <c r="F85" s="16">
        <f t="shared" si="3"/>
        <v>3.5918883985078724</v>
      </c>
    </row>
    <row r="86" spans="1:6" ht="27.75" customHeight="1">
      <c r="A86" s="8" t="s">
        <v>156</v>
      </c>
      <c r="B86" s="12" t="s">
        <v>155</v>
      </c>
      <c r="C86" s="14">
        <v>55967.6</v>
      </c>
      <c r="D86" s="21">
        <v>53633</v>
      </c>
      <c r="E86" s="14">
        <f t="shared" si="2"/>
        <v>95.82865800927681</v>
      </c>
      <c r="F86" s="16">
        <f t="shared" si="3"/>
        <v>3.5918883985078724</v>
      </c>
    </row>
    <row r="87" spans="1:6" ht="22.5">
      <c r="A87" s="8" t="s">
        <v>158</v>
      </c>
      <c r="B87" s="12" t="s">
        <v>157</v>
      </c>
      <c r="C87" s="14">
        <f>C88</f>
        <v>3840.4</v>
      </c>
      <c r="D87" s="21">
        <f>D88</f>
        <v>3840</v>
      </c>
      <c r="E87" s="14">
        <f t="shared" si="2"/>
        <v>99.98958441828975</v>
      </c>
      <c r="F87" s="16">
        <f t="shared" si="3"/>
        <v>0.25717098521936554</v>
      </c>
    </row>
    <row r="88" spans="1:6" ht="17.25" customHeight="1">
      <c r="A88" s="8" t="s">
        <v>160</v>
      </c>
      <c r="B88" s="12" t="s">
        <v>159</v>
      </c>
      <c r="C88" s="14">
        <f>C89</f>
        <v>3840.4</v>
      </c>
      <c r="D88" s="21">
        <f>D89</f>
        <v>3840</v>
      </c>
      <c r="E88" s="14">
        <f t="shared" si="2"/>
        <v>99.98958441828975</v>
      </c>
      <c r="F88" s="16">
        <f t="shared" si="3"/>
        <v>0.25717098521936554</v>
      </c>
    </row>
    <row r="89" spans="1:6" ht="27" customHeight="1">
      <c r="A89" s="8" t="s">
        <v>162</v>
      </c>
      <c r="B89" s="12" t="s">
        <v>161</v>
      </c>
      <c r="C89" s="14">
        <v>3840.4</v>
      </c>
      <c r="D89" s="21">
        <v>3840</v>
      </c>
      <c r="E89" s="14">
        <f t="shared" si="2"/>
        <v>99.98958441828975</v>
      </c>
      <c r="F89" s="16">
        <f t="shared" si="3"/>
        <v>0.25717098521936554</v>
      </c>
    </row>
    <row r="90" spans="1:6" ht="14.25">
      <c r="A90" s="20" t="s">
        <v>347</v>
      </c>
      <c r="B90" s="29" t="s">
        <v>3</v>
      </c>
      <c r="C90" s="15">
        <f aca="true" t="shared" si="4" ref="C90:D93">C91</f>
        <v>68</v>
      </c>
      <c r="D90" s="26">
        <f t="shared" si="4"/>
        <v>68</v>
      </c>
      <c r="E90" s="14">
        <f t="shared" si="2"/>
        <v>100</v>
      </c>
      <c r="F90" s="16">
        <f t="shared" si="3"/>
        <v>0.004554069529926264</v>
      </c>
    </row>
    <row r="91" spans="1:6" ht="14.25">
      <c r="A91" s="8" t="s">
        <v>348</v>
      </c>
      <c r="B91" s="12" t="s">
        <v>5</v>
      </c>
      <c r="C91" s="14">
        <f t="shared" si="4"/>
        <v>68</v>
      </c>
      <c r="D91" s="21">
        <f t="shared" si="4"/>
        <v>68</v>
      </c>
      <c r="E91" s="14">
        <f t="shared" si="2"/>
        <v>100</v>
      </c>
      <c r="F91" s="16">
        <f t="shared" si="3"/>
        <v>0.004554069529926264</v>
      </c>
    </row>
    <row r="92" spans="1:6" ht="14.25">
      <c r="A92" s="8" t="s">
        <v>349</v>
      </c>
      <c r="B92" s="12" t="s">
        <v>25</v>
      </c>
      <c r="C92" s="14">
        <f t="shared" si="4"/>
        <v>68</v>
      </c>
      <c r="D92" s="21">
        <f t="shared" si="4"/>
        <v>68</v>
      </c>
      <c r="E92" s="14">
        <f t="shared" si="2"/>
        <v>100</v>
      </c>
      <c r="F92" s="16">
        <f t="shared" si="3"/>
        <v>0.004554069529926264</v>
      </c>
    </row>
    <row r="93" spans="1:6" ht="48" customHeight="1">
      <c r="A93" s="8" t="s">
        <v>350</v>
      </c>
      <c r="B93" s="12" t="s">
        <v>163</v>
      </c>
      <c r="C93" s="14">
        <f t="shared" si="4"/>
        <v>68</v>
      </c>
      <c r="D93" s="21">
        <f t="shared" si="4"/>
        <v>68</v>
      </c>
      <c r="E93" s="14">
        <f t="shared" si="2"/>
        <v>100</v>
      </c>
      <c r="F93" s="16">
        <f t="shared" si="3"/>
        <v>0.004554069529926264</v>
      </c>
    </row>
    <row r="94" spans="1:6" ht="15" customHeight="1">
      <c r="A94" s="8" t="s">
        <v>351</v>
      </c>
      <c r="B94" s="12" t="s">
        <v>164</v>
      </c>
      <c r="C94" s="14">
        <v>68</v>
      </c>
      <c r="D94" s="21">
        <v>68</v>
      </c>
      <c r="E94" s="14">
        <f t="shared" si="2"/>
        <v>100</v>
      </c>
      <c r="F94" s="16">
        <f t="shared" si="3"/>
        <v>0.004554069529926264</v>
      </c>
    </row>
    <row r="95" spans="1:6" ht="14.25">
      <c r="A95" s="20" t="s">
        <v>165</v>
      </c>
      <c r="B95" s="29" t="s">
        <v>3</v>
      </c>
      <c r="C95" s="15">
        <f aca="true" t="shared" si="5" ref="C95:D97">C96</f>
        <v>344</v>
      </c>
      <c r="D95" s="26">
        <f t="shared" si="5"/>
        <v>362</v>
      </c>
      <c r="E95" s="14">
        <f t="shared" si="2"/>
        <v>105.23255813953489</v>
      </c>
      <c r="F95" s="16">
        <f t="shared" si="3"/>
        <v>0.024243723085783934</v>
      </c>
    </row>
    <row r="96" spans="1:6" ht="14.25">
      <c r="A96" s="8" t="s">
        <v>166</v>
      </c>
      <c r="B96" s="12" t="s">
        <v>5</v>
      </c>
      <c r="C96" s="14">
        <f t="shared" si="5"/>
        <v>344</v>
      </c>
      <c r="D96" s="21">
        <f t="shared" si="5"/>
        <v>362</v>
      </c>
      <c r="E96" s="14">
        <f t="shared" si="2"/>
        <v>105.23255813953489</v>
      </c>
      <c r="F96" s="16">
        <f t="shared" si="3"/>
        <v>0.024243723085783934</v>
      </c>
    </row>
    <row r="97" spans="1:6" ht="14.25">
      <c r="A97" s="8" t="s">
        <v>167</v>
      </c>
      <c r="B97" s="12" t="s">
        <v>25</v>
      </c>
      <c r="C97" s="14">
        <f t="shared" si="5"/>
        <v>344</v>
      </c>
      <c r="D97" s="21">
        <f t="shared" si="5"/>
        <v>362</v>
      </c>
      <c r="E97" s="14">
        <f t="shared" si="2"/>
        <v>105.23255813953489</v>
      </c>
      <c r="F97" s="16">
        <f t="shared" si="3"/>
        <v>0.024243723085783934</v>
      </c>
    </row>
    <row r="98" spans="1:6" ht="22.5">
      <c r="A98" s="8" t="s">
        <v>169</v>
      </c>
      <c r="B98" s="12" t="s">
        <v>168</v>
      </c>
      <c r="C98" s="14">
        <v>344</v>
      </c>
      <c r="D98" s="21">
        <v>362</v>
      </c>
      <c r="E98" s="14">
        <f t="shared" si="2"/>
        <v>105.23255813953489</v>
      </c>
      <c r="F98" s="16">
        <f t="shared" si="3"/>
        <v>0.024243723085783934</v>
      </c>
    </row>
    <row r="99" spans="1:6" ht="14.25">
      <c r="A99" s="20" t="s">
        <v>170</v>
      </c>
      <c r="B99" s="29" t="s">
        <v>3</v>
      </c>
      <c r="C99" s="15">
        <f aca="true" t="shared" si="6" ref="C99:D102">C100</f>
        <v>55</v>
      </c>
      <c r="D99" s="26">
        <f t="shared" si="6"/>
        <v>55</v>
      </c>
      <c r="E99" s="14">
        <f t="shared" si="2"/>
        <v>100</v>
      </c>
      <c r="F99" s="16">
        <f t="shared" si="3"/>
        <v>0.0036834385903815373</v>
      </c>
    </row>
    <row r="100" spans="1:6" ht="14.25">
      <c r="A100" s="8" t="s">
        <v>171</v>
      </c>
      <c r="B100" s="12" t="s">
        <v>5</v>
      </c>
      <c r="C100" s="14">
        <f t="shared" si="6"/>
        <v>55</v>
      </c>
      <c r="D100" s="21">
        <f t="shared" si="6"/>
        <v>55</v>
      </c>
      <c r="E100" s="14">
        <f t="shared" si="2"/>
        <v>100</v>
      </c>
      <c r="F100" s="16">
        <f t="shared" si="3"/>
        <v>0.0036834385903815373</v>
      </c>
    </row>
    <row r="101" spans="1:6" ht="14.25">
      <c r="A101" s="8" t="s">
        <v>172</v>
      </c>
      <c r="B101" s="12" t="s">
        <v>25</v>
      </c>
      <c r="C101" s="14">
        <f t="shared" si="6"/>
        <v>55</v>
      </c>
      <c r="D101" s="21">
        <f t="shared" si="6"/>
        <v>55</v>
      </c>
      <c r="E101" s="14">
        <f t="shared" si="2"/>
        <v>100</v>
      </c>
      <c r="F101" s="16">
        <f t="shared" si="3"/>
        <v>0.0036834385903815373</v>
      </c>
    </row>
    <row r="102" spans="1:6" ht="15" customHeight="1">
      <c r="A102" s="8" t="s">
        <v>173</v>
      </c>
      <c r="B102" s="12" t="s">
        <v>27</v>
      </c>
      <c r="C102" s="14">
        <f t="shared" si="6"/>
        <v>55</v>
      </c>
      <c r="D102" s="21">
        <f t="shared" si="6"/>
        <v>55</v>
      </c>
      <c r="E102" s="14">
        <f t="shared" si="2"/>
        <v>100</v>
      </c>
      <c r="F102" s="16">
        <f t="shared" si="3"/>
        <v>0.0036834385903815373</v>
      </c>
    </row>
    <row r="103" spans="1:6" ht="26.25" customHeight="1">
      <c r="A103" s="8" t="s">
        <v>174</v>
      </c>
      <c r="B103" s="12" t="s">
        <v>29</v>
      </c>
      <c r="C103" s="14">
        <v>55</v>
      </c>
      <c r="D103" s="21">
        <v>55</v>
      </c>
      <c r="E103" s="14">
        <f t="shared" si="2"/>
        <v>100</v>
      </c>
      <c r="F103" s="16">
        <f t="shared" si="3"/>
        <v>0.0036834385903815373</v>
      </c>
    </row>
    <row r="104" spans="1:6" ht="14.25">
      <c r="A104" s="20" t="s">
        <v>175</v>
      </c>
      <c r="B104" s="29" t="s">
        <v>3</v>
      </c>
      <c r="C104" s="15">
        <f aca="true" t="shared" si="7" ref="C104:D107">C105</f>
        <v>14</v>
      </c>
      <c r="D104" s="26">
        <f t="shared" si="7"/>
        <v>14</v>
      </c>
      <c r="E104" s="14">
        <f t="shared" si="2"/>
        <v>100</v>
      </c>
      <c r="F104" s="16">
        <f t="shared" si="3"/>
        <v>0.0009376025502789367</v>
      </c>
    </row>
    <row r="105" spans="1:6" ht="14.25">
      <c r="A105" s="8" t="s">
        <v>176</v>
      </c>
      <c r="B105" s="12" t="s">
        <v>5</v>
      </c>
      <c r="C105" s="14">
        <f t="shared" si="7"/>
        <v>14</v>
      </c>
      <c r="D105" s="21">
        <f t="shared" si="7"/>
        <v>14</v>
      </c>
      <c r="E105" s="14">
        <f t="shared" si="2"/>
        <v>100</v>
      </c>
      <c r="F105" s="16">
        <f t="shared" si="3"/>
        <v>0.0009376025502789367</v>
      </c>
    </row>
    <row r="106" spans="1:6" ht="14.25">
      <c r="A106" s="8" t="s">
        <v>177</v>
      </c>
      <c r="B106" s="12" t="s">
        <v>7</v>
      </c>
      <c r="C106" s="14">
        <f t="shared" si="7"/>
        <v>14</v>
      </c>
      <c r="D106" s="21">
        <f t="shared" si="7"/>
        <v>14</v>
      </c>
      <c r="E106" s="14">
        <f t="shared" si="2"/>
        <v>100</v>
      </c>
      <c r="F106" s="16">
        <f t="shared" si="3"/>
        <v>0.0009376025502789367</v>
      </c>
    </row>
    <row r="107" spans="1:6" ht="22.5">
      <c r="A107" s="8" t="s">
        <v>178</v>
      </c>
      <c r="B107" s="12" t="s">
        <v>9</v>
      </c>
      <c r="C107" s="14">
        <f t="shared" si="7"/>
        <v>14</v>
      </c>
      <c r="D107" s="21">
        <f t="shared" si="7"/>
        <v>14</v>
      </c>
      <c r="E107" s="14">
        <f t="shared" si="2"/>
        <v>100</v>
      </c>
      <c r="F107" s="16">
        <f t="shared" si="3"/>
        <v>0.0009376025502789367</v>
      </c>
    </row>
    <row r="108" spans="1:6" ht="47.25" customHeight="1">
      <c r="A108" s="8" t="s">
        <v>180</v>
      </c>
      <c r="B108" s="12" t="s">
        <v>179</v>
      </c>
      <c r="C108" s="14">
        <v>14</v>
      </c>
      <c r="D108" s="21">
        <v>14</v>
      </c>
      <c r="E108" s="14">
        <f t="shared" si="2"/>
        <v>100</v>
      </c>
      <c r="F108" s="16">
        <f t="shared" si="3"/>
        <v>0.0009376025502789367</v>
      </c>
    </row>
    <row r="109" spans="1:6" ht="14.25">
      <c r="A109" s="20" t="s">
        <v>181</v>
      </c>
      <c r="B109" s="13" t="s">
        <v>3</v>
      </c>
      <c r="C109" s="15">
        <f>C110</f>
        <v>309798</v>
      </c>
      <c r="D109" s="26">
        <f>D110</f>
        <v>269149</v>
      </c>
      <c r="E109" s="14">
        <f t="shared" si="2"/>
        <v>86.8788694568719</v>
      </c>
      <c r="F109" s="16">
        <f t="shared" si="3"/>
        <v>18.025342057501824</v>
      </c>
    </row>
    <row r="110" spans="1:6" ht="14.25">
      <c r="A110" s="8" t="s">
        <v>182</v>
      </c>
      <c r="B110" s="12" t="s">
        <v>5</v>
      </c>
      <c r="C110" s="14">
        <f>C111+C119+C124+C135+C138+C147</f>
        <v>309798</v>
      </c>
      <c r="D110" s="21">
        <f>D111+D119+D124+D135+D138+D147</f>
        <v>269149</v>
      </c>
      <c r="E110" s="14">
        <f t="shared" si="2"/>
        <v>86.8788694568719</v>
      </c>
      <c r="F110" s="16">
        <f t="shared" si="3"/>
        <v>18.025342057501824</v>
      </c>
    </row>
    <row r="111" spans="1:6" ht="14.25">
      <c r="A111" s="8" t="s">
        <v>184</v>
      </c>
      <c r="B111" s="12" t="s">
        <v>183</v>
      </c>
      <c r="C111" s="14">
        <f>C112</f>
        <v>265015</v>
      </c>
      <c r="D111" s="21">
        <f>D112</f>
        <v>224618</v>
      </c>
      <c r="E111" s="14">
        <f t="shared" si="2"/>
        <v>84.75671188423297</v>
      </c>
      <c r="F111" s="16">
        <f t="shared" si="3"/>
        <v>15.043029259896729</v>
      </c>
    </row>
    <row r="112" spans="1:6" ht="14.25">
      <c r="A112" s="8" t="s">
        <v>186</v>
      </c>
      <c r="B112" s="12" t="s">
        <v>185</v>
      </c>
      <c r="C112" s="14">
        <f>C113+C114+C117+C118</f>
        <v>265015</v>
      </c>
      <c r="D112" s="21">
        <f>D113+D114+D117+D118</f>
        <v>224618</v>
      </c>
      <c r="E112" s="14">
        <f t="shared" si="2"/>
        <v>84.75671188423297</v>
      </c>
      <c r="F112" s="16">
        <f t="shared" si="3"/>
        <v>15.043029259896729</v>
      </c>
    </row>
    <row r="113" spans="1:6" ht="22.5">
      <c r="A113" s="8" t="s">
        <v>188</v>
      </c>
      <c r="B113" s="12" t="s">
        <v>187</v>
      </c>
      <c r="C113" s="14">
        <v>1184</v>
      </c>
      <c r="D113" s="21">
        <v>1260</v>
      </c>
      <c r="E113" s="14">
        <f t="shared" si="2"/>
        <v>106.41891891891892</v>
      </c>
      <c r="F113" s="16">
        <f t="shared" si="3"/>
        <v>0.0843842295251043</v>
      </c>
    </row>
    <row r="114" spans="1:6" ht="27" customHeight="1">
      <c r="A114" s="8" t="s">
        <v>190</v>
      </c>
      <c r="B114" s="12" t="s">
        <v>189</v>
      </c>
      <c r="C114" s="14">
        <f>SUM(C115:C116)</f>
        <v>263748</v>
      </c>
      <c r="D114" s="21">
        <f>SUM(D115:D116)</f>
        <v>223306</v>
      </c>
      <c r="E114" s="14">
        <f t="shared" si="2"/>
        <v>84.6664240107982</v>
      </c>
      <c r="F114" s="16">
        <f t="shared" si="3"/>
        <v>14.955162506613446</v>
      </c>
    </row>
    <row r="115" spans="1:6" ht="48" customHeight="1">
      <c r="A115" s="8" t="s">
        <v>192</v>
      </c>
      <c r="B115" s="12" t="s">
        <v>191</v>
      </c>
      <c r="C115" s="14">
        <v>262789</v>
      </c>
      <c r="D115" s="21">
        <v>223072</v>
      </c>
      <c r="E115" s="14">
        <f t="shared" si="2"/>
        <v>84.88635369060349</v>
      </c>
      <c r="F115" s="16">
        <f t="shared" si="3"/>
        <v>14.939491149701642</v>
      </c>
    </row>
    <row r="116" spans="1:6" ht="47.25" customHeight="1">
      <c r="A116" s="8" t="s">
        <v>194</v>
      </c>
      <c r="B116" s="12" t="s">
        <v>193</v>
      </c>
      <c r="C116" s="14">
        <v>959</v>
      </c>
      <c r="D116" s="21">
        <v>234</v>
      </c>
      <c r="E116" s="14">
        <f t="shared" si="2"/>
        <v>24.400417101147028</v>
      </c>
      <c r="F116" s="16">
        <f t="shared" si="3"/>
        <v>0.015671356911805087</v>
      </c>
    </row>
    <row r="117" spans="1:6" ht="25.5" customHeight="1" hidden="1">
      <c r="A117" s="8" t="s">
        <v>196</v>
      </c>
      <c r="B117" s="12" t="s">
        <v>195</v>
      </c>
      <c r="C117" s="14"/>
      <c r="D117" s="21"/>
      <c r="E117" s="14"/>
      <c r="F117" s="16">
        <f t="shared" si="3"/>
        <v>0</v>
      </c>
    </row>
    <row r="118" spans="1:6" ht="105.75" customHeight="1">
      <c r="A118" s="8" t="s">
        <v>198</v>
      </c>
      <c r="B118" s="12" t="s">
        <v>197</v>
      </c>
      <c r="C118" s="14">
        <v>83</v>
      </c>
      <c r="D118" s="21">
        <v>52</v>
      </c>
      <c r="E118" s="14">
        <f t="shared" si="2"/>
        <v>62.65060240963856</v>
      </c>
      <c r="F118" s="16">
        <f t="shared" si="3"/>
        <v>0.003482523758178908</v>
      </c>
    </row>
    <row r="119" spans="1:6" ht="14.25">
      <c r="A119" s="8" t="s">
        <v>200</v>
      </c>
      <c r="B119" s="12" t="s">
        <v>199</v>
      </c>
      <c r="C119" s="14">
        <f>C120+C123</f>
        <v>21136</v>
      </c>
      <c r="D119" s="21">
        <f>D120+D123</f>
        <v>20928</v>
      </c>
      <c r="E119" s="14">
        <f t="shared" si="2"/>
        <v>99.01589704769115</v>
      </c>
      <c r="F119" s="16">
        <f t="shared" si="3"/>
        <v>1.401581869445542</v>
      </c>
    </row>
    <row r="120" spans="1:6" ht="14.25" customHeight="1">
      <c r="A120" s="8" t="s">
        <v>202</v>
      </c>
      <c r="B120" s="12" t="s">
        <v>201</v>
      </c>
      <c r="C120" s="14">
        <f>SUM(C121:C122)</f>
        <v>10184</v>
      </c>
      <c r="D120" s="21">
        <f>SUM(D121:D122)</f>
        <v>10257</v>
      </c>
      <c r="E120" s="14">
        <f t="shared" si="2"/>
        <v>100.71681068342497</v>
      </c>
      <c r="F120" s="16">
        <f t="shared" si="3"/>
        <v>0.6869278113007896</v>
      </c>
    </row>
    <row r="121" spans="1:6" ht="14.25">
      <c r="A121" s="8" t="s">
        <v>204</v>
      </c>
      <c r="B121" s="12" t="s">
        <v>203</v>
      </c>
      <c r="C121" s="14">
        <v>3379</v>
      </c>
      <c r="D121" s="21">
        <v>3405</v>
      </c>
      <c r="E121" s="14">
        <f t="shared" si="2"/>
        <v>100.76945841965079</v>
      </c>
      <c r="F121" s="16">
        <f t="shared" si="3"/>
        <v>0.22803833454998426</v>
      </c>
    </row>
    <row r="122" spans="1:6" ht="24" customHeight="1">
      <c r="A122" s="8" t="s">
        <v>206</v>
      </c>
      <c r="B122" s="12" t="s">
        <v>205</v>
      </c>
      <c r="C122" s="14">
        <v>6805</v>
      </c>
      <c r="D122" s="21">
        <v>6852</v>
      </c>
      <c r="E122" s="14">
        <f t="shared" si="2"/>
        <v>100.69066862601028</v>
      </c>
      <c r="F122" s="16">
        <f t="shared" si="3"/>
        <v>0.4588894767508053</v>
      </c>
    </row>
    <row r="123" spans="1:6" ht="15.75" customHeight="1">
      <c r="A123" s="8" t="s">
        <v>208</v>
      </c>
      <c r="B123" s="12" t="s">
        <v>207</v>
      </c>
      <c r="C123" s="14">
        <v>10952</v>
      </c>
      <c r="D123" s="21">
        <v>10671</v>
      </c>
      <c r="E123" s="14">
        <f t="shared" si="2"/>
        <v>97.43425858290723</v>
      </c>
      <c r="F123" s="16">
        <f t="shared" si="3"/>
        <v>0.7146540581447525</v>
      </c>
    </row>
    <row r="124" spans="1:6" ht="14.25">
      <c r="A124" s="8" t="s">
        <v>210</v>
      </c>
      <c r="B124" s="12" t="s">
        <v>209</v>
      </c>
      <c r="C124" s="14">
        <f>C125+C127+C130</f>
        <v>22903</v>
      </c>
      <c r="D124" s="21">
        <f>D125+D127+D130</f>
        <v>22843</v>
      </c>
      <c r="E124" s="14">
        <f t="shared" si="2"/>
        <v>99.73802558616775</v>
      </c>
      <c r="F124" s="16">
        <f t="shared" si="3"/>
        <v>1.5298325040015537</v>
      </c>
    </row>
    <row r="125" spans="1:6" ht="14.25">
      <c r="A125" s="8" t="s">
        <v>212</v>
      </c>
      <c r="B125" s="12" t="s">
        <v>211</v>
      </c>
      <c r="C125" s="14">
        <f>C126</f>
        <v>386</v>
      </c>
      <c r="D125" s="21">
        <f>D126</f>
        <v>402</v>
      </c>
      <c r="E125" s="14">
        <f t="shared" si="2"/>
        <v>104.14507772020724</v>
      </c>
      <c r="F125" s="16">
        <f t="shared" si="3"/>
        <v>0.026922587515152325</v>
      </c>
    </row>
    <row r="126" spans="1:6" ht="24.75" customHeight="1">
      <c r="A126" s="8" t="s">
        <v>214</v>
      </c>
      <c r="B126" s="12" t="s">
        <v>213</v>
      </c>
      <c r="C126" s="14">
        <v>386</v>
      </c>
      <c r="D126" s="21">
        <v>402</v>
      </c>
      <c r="E126" s="14">
        <f t="shared" si="2"/>
        <v>104.14507772020724</v>
      </c>
      <c r="F126" s="16">
        <f t="shared" si="3"/>
        <v>0.026922587515152325</v>
      </c>
    </row>
    <row r="127" spans="1:6" ht="14.25">
      <c r="A127" s="8" t="s">
        <v>216</v>
      </c>
      <c r="B127" s="12" t="s">
        <v>215</v>
      </c>
      <c r="C127" s="14">
        <f>SUM(C128:C129)</f>
        <v>15698</v>
      </c>
      <c r="D127" s="21">
        <f>SUM(D128:D129)</f>
        <v>15623</v>
      </c>
      <c r="E127" s="14">
        <f t="shared" si="2"/>
        <v>99.52223213148172</v>
      </c>
      <c r="F127" s="16">
        <f t="shared" si="3"/>
        <v>1.046297474500559</v>
      </c>
    </row>
    <row r="128" spans="1:6" ht="14.25">
      <c r="A128" s="8" t="s">
        <v>218</v>
      </c>
      <c r="B128" s="12" t="s">
        <v>217</v>
      </c>
      <c r="C128" s="14">
        <v>9862</v>
      </c>
      <c r="D128" s="21">
        <v>9421</v>
      </c>
      <c r="E128" s="14">
        <f t="shared" si="2"/>
        <v>95.52829040762522</v>
      </c>
      <c r="F128" s="16">
        <f t="shared" si="3"/>
        <v>0.6309395447269902</v>
      </c>
    </row>
    <row r="129" spans="1:6" ht="14.25">
      <c r="A129" s="8" t="s">
        <v>220</v>
      </c>
      <c r="B129" s="12" t="s">
        <v>219</v>
      </c>
      <c r="C129" s="14">
        <v>5836</v>
      </c>
      <c r="D129" s="21">
        <v>6202</v>
      </c>
      <c r="E129" s="14">
        <f t="shared" si="2"/>
        <v>106.27141877998629</v>
      </c>
      <c r="F129" s="16">
        <f t="shared" si="3"/>
        <v>0.41535792977356895</v>
      </c>
    </row>
    <row r="130" spans="1:6" ht="14.25">
      <c r="A130" s="8" t="s">
        <v>222</v>
      </c>
      <c r="B130" s="12" t="s">
        <v>221</v>
      </c>
      <c r="C130" s="14">
        <f>C131+C133</f>
        <v>6819</v>
      </c>
      <c r="D130" s="21">
        <f>D131+D133</f>
        <v>6818</v>
      </c>
      <c r="E130" s="14">
        <f t="shared" si="2"/>
        <v>99.98533509312216</v>
      </c>
      <c r="F130" s="16">
        <f t="shared" si="3"/>
        <v>0.45661244198584217</v>
      </c>
    </row>
    <row r="131" spans="1:6" ht="24.75" customHeight="1">
      <c r="A131" s="8" t="s">
        <v>224</v>
      </c>
      <c r="B131" s="12" t="s">
        <v>223</v>
      </c>
      <c r="C131" s="14">
        <f>C132</f>
        <v>193</v>
      </c>
      <c r="D131" s="21">
        <f>D132</f>
        <v>164</v>
      </c>
      <c r="E131" s="14">
        <f t="shared" si="2"/>
        <v>84.97409326424871</v>
      </c>
      <c r="F131" s="16">
        <f t="shared" si="3"/>
        <v>0.010983344160410403</v>
      </c>
    </row>
    <row r="132" spans="1:6" ht="35.25" customHeight="1">
      <c r="A132" s="8" t="s">
        <v>226</v>
      </c>
      <c r="B132" s="12" t="s">
        <v>225</v>
      </c>
      <c r="C132" s="14">
        <v>193</v>
      </c>
      <c r="D132" s="21">
        <v>164</v>
      </c>
      <c r="E132" s="14">
        <f t="shared" si="2"/>
        <v>84.97409326424871</v>
      </c>
      <c r="F132" s="16">
        <f t="shared" si="3"/>
        <v>0.010983344160410403</v>
      </c>
    </row>
    <row r="133" spans="1:6" ht="25.5" customHeight="1">
      <c r="A133" s="8" t="s">
        <v>228</v>
      </c>
      <c r="B133" s="12" t="s">
        <v>227</v>
      </c>
      <c r="C133" s="14">
        <f>C134</f>
        <v>6626</v>
      </c>
      <c r="D133" s="21">
        <f>D134</f>
        <v>6654</v>
      </c>
      <c r="E133" s="14">
        <f t="shared" si="2"/>
        <v>100.42257772411712</v>
      </c>
      <c r="F133" s="16">
        <f t="shared" si="3"/>
        <v>0.44562909782543175</v>
      </c>
    </row>
    <row r="134" spans="1:6" ht="35.25" customHeight="1">
      <c r="A134" s="8" t="s">
        <v>229</v>
      </c>
      <c r="B134" s="12" t="s">
        <v>344</v>
      </c>
      <c r="C134" s="14">
        <v>6626</v>
      </c>
      <c r="D134" s="21">
        <v>6654</v>
      </c>
      <c r="E134" s="14">
        <f t="shared" si="2"/>
        <v>100.42257772411712</v>
      </c>
      <c r="F134" s="16">
        <f t="shared" si="3"/>
        <v>0.44562909782543175</v>
      </c>
    </row>
    <row r="135" spans="1:6" ht="14.25">
      <c r="A135" s="8" t="s">
        <v>230</v>
      </c>
      <c r="B135" s="12" t="s">
        <v>7</v>
      </c>
      <c r="C135" s="14">
        <f>C136</f>
        <v>443</v>
      </c>
      <c r="D135" s="21">
        <f>D136</f>
        <v>453</v>
      </c>
      <c r="E135" s="14">
        <f t="shared" si="2"/>
        <v>102.25733634311513</v>
      </c>
      <c r="F135" s="16">
        <f t="shared" si="3"/>
        <v>0.030338139662597026</v>
      </c>
    </row>
    <row r="136" spans="1:6" ht="14.25">
      <c r="A136" s="8" t="s">
        <v>232</v>
      </c>
      <c r="B136" s="12" t="s">
        <v>231</v>
      </c>
      <c r="C136" s="14">
        <f>C137</f>
        <v>443</v>
      </c>
      <c r="D136" s="21">
        <f>D137</f>
        <v>453</v>
      </c>
      <c r="E136" s="14">
        <f t="shared" si="2"/>
        <v>102.25733634311513</v>
      </c>
      <c r="F136" s="16">
        <f t="shared" si="3"/>
        <v>0.030338139662597026</v>
      </c>
    </row>
    <row r="137" spans="1:6" ht="25.5" customHeight="1">
      <c r="A137" s="8" t="s">
        <v>234</v>
      </c>
      <c r="B137" s="12" t="s">
        <v>233</v>
      </c>
      <c r="C137" s="14">
        <v>443</v>
      </c>
      <c r="D137" s="21">
        <v>453</v>
      </c>
      <c r="E137" s="14">
        <f t="shared" si="2"/>
        <v>102.25733634311513</v>
      </c>
      <c r="F137" s="16">
        <f t="shared" si="3"/>
        <v>0.030338139662597026</v>
      </c>
    </row>
    <row r="138" spans="1:6" ht="22.5">
      <c r="A138" s="8" t="s">
        <v>236</v>
      </c>
      <c r="B138" s="12" t="s">
        <v>235</v>
      </c>
      <c r="C138" s="14">
        <f>C139+C142</f>
        <v>0</v>
      </c>
      <c r="D138" s="21">
        <f>D139+D142</f>
        <v>-6</v>
      </c>
      <c r="E138" s="14"/>
      <c r="F138" s="16">
        <f t="shared" si="3"/>
        <v>-0.0004018296644052586</v>
      </c>
    </row>
    <row r="139" spans="1:6" ht="14.25">
      <c r="A139" s="8" t="s">
        <v>238</v>
      </c>
      <c r="B139" s="12" t="s">
        <v>237</v>
      </c>
      <c r="C139" s="14">
        <f>C140</f>
        <v>0</v>
      </c>
      <c r="D139" s="21">
        <f>D140</f>
        <v>-7</v>
      </c>
      <c r="E139" s="14"/>
      <c r="F139" s="16">
        <f aca="true" t="shared" si="8" ref="F139:F202">D139/$D$210*100</f>
        <v>-0.00046880127513946836</v>
      </c>
    </row>
    <row r="140" spans="1:6" ht="16.5" customHeight="1">
      <c r="A140" s="8" t="s">
        <v>240</v>
      </c>
      <c r="B140" s="12" t="s">
        <v>239</v>
      </c>
      <c r="C140" s="14">
        <f>C141</f>
        <v>0</v>
      </c>
      <c r="D140" s="21">
        <f>D141</f>
        <v>-7</v>
      </c>
      <c r="E140" s="14"/>
      <c r="F140" s="16">
        <f t="shared" si="8"/>
        <v>-0.00046880127513946836</v>
      </c>
    </row>
    <row r="141" spans="1:6" ht="22.5">
      <c r="A141" s="8" t="s">
        <v>242</v>
      </c>
      <c r="B141" s="12" t="s">
        <v>241</v>
      </c>
      <c r="C141" s="14"/>
      <c r="D141" s="21">
        <v>-7</v>
      </c>
      <c r="E141" s="14"/>
      <c r="F141" s="16">
        <f t="shared" si="8"/>
        <v>-0.00046880127513946836</v>
      </c>
    </row>
    <row r="142" spans="1:6" ht="14.25">
      <c r="A142" s="8" t="s">
        <v>244</v>
      </c>
      <c r="B142" s="12" t="s">
        <v>243</v>
      </c>
      <c r="C142" s="14">
        <f>C143+C145</f>
        <v>0</v>
      </c>
      <c r="D142" s="21">
        <f>D143+D145</f>
        <v>1</v>
      </c>
      <c r="E142" s="14"/>
      <c r="F142" s="16">
        <f t="shared" si="8"/>
        <v>6.697161073420977E-05</v>
      </c>
    </row>
    <row r="143" spans="1:6" ht="24.75" customHeight="1">
      <c r="A143" s="8" t="s">
        <v>246</v>
      </c>
      <c r="B143" s="12" t="s">
        <v>245</v>
      </c>
      <c r="C143" s="14">
        <f>C144</f>
        <v>0</v>
      </c>
      <c r="D143" s="21">
        <f>D144</f>
        <v>1</v>
      </c>
      <c r="E143" s="14"/>
      <c r="F143" s="16">
        <f t="shared" si="8"/>
        <v>6.697161073420977E-05</v>
      </c>
    </row>
    <row r="144" spans="1:6" ht="36.75" customHeight="1">
      <c r="A144" s="8" t="s">
        <v>248</v>
      </c>
      <c r="B144" s="12" t="s">
        <v>247</v>
      </c>
      <c r="C144" s="14"/>
      <c r="D144" s="21">
        <v>1</v>
      </c>
      <c r="E144" s="14"/>
      <c r="F144" s="16">
        <f t="shared" si="8"/>
        <v>6.697161073420977E-05</v>
      </c>
    </row>
    <row r="145" spans="1:6" ht="14.25" hidden="1">
      <c r="A145" s="8" t="s">
        <v>250</v>
      </c>
      <c r="B145" s="12" t="s">
        <v>249</v>
      </c>
      <c r="C145" s="14">
        <f>C146</f>
        <v>0</v>
      </c>
      <c r="D145" s="21">
        <f>D146</f>
        <v>0</v>
      </c>
      <c r="E145" s="14"/>
      <c r="F145" s="16">
        <f t="shared" si="8"/>
        <v>0</v>
      </c>
    </row>
    <row r="146" spans="1:6" ht="15.75" customHeight="1" hidden="1">
      <c r="A146" s="8" t="s">
        <v>252</v>
      </c>
      <c r="B146" s="12" t="s">
        <v>251</v>
      </c>
      <c r="C146" s="14"/>
      <c r="D146" s="21">
        <v>0</v>
      </c>
      <c r="E146" s="14"/>
      <c r="F146" s="16">
        <f t="shared" si="8"/>
        <v>0</v>
      </c>
    </row>
    <row r="147" spans="1:6" ht="14.25">
      <c r="A147" s="8" t="s">
        <v>253</v>
      </c>
      <c r="B147" s="12" t="s">
        <v>25</v>
      </c>
      <c r="C147" s="14">
        <f>C148+C151+C152</f>
        <v>301</v>
      </c>
      <c r="D147" s="21">
        <f>D148+D151+D152</f>
        <v>313</v>
      </c>
      <c r="E147" s="14">
        <f aca="true" t="shared" si="9" ref="E147:E197">D147/C147*100</f>
        <v>103.98671096345515</v>
      </c>
      <c r="F147" s="16">
        <f t="shared" si="8"/>
        <v>0.020962114159807657</v>
      </c>
    </row>
    <row r="148" spans="1:6" ht="16.5" customHeight="1">
      <c r="A148" s="8" t="s">
        <v>255</v>
      </c>
      <c r="B148" s="12" t="s">
        <v>254</v>
      </c>
      <c r="C148" s="14">
        <f>SUM(C149:C150)</f>
        <v>65</v>
      </c>
      <c r="D148" s="21">
        <f>SUM(D149:D150)</f>
        <v>72</v>
      </c>
      <c r="E148" s="14">
        <f t="shared" si="9"/>
        <v>110.76923076923077</v>
      </c>
      <c r="F148" s="16">
        <f t="shared" si="8"/>
        <v>0.004821955972863104</v>
      </c>
    </row>
    <row r="149" spans="1:6" ht="37.5" customHeight="1">
      <c r="A149" s="8" t="s">
        <v>256</v>
      </c>
      <c r="B149" s="12" t="s">
        <v>352</v>
      </c>
      <c r="C149" s="14">
        <v>33</v>
      </c>
      <c r="D149" s="21">
        <v>39</v>
      </c>
      <c r="E149" s="14">
        <f t="shared" si="9"/>
        <v>118.18181818181819</v>
      </c>
      <c r="F149" s="16">
        <f t="shared" si="8"/>
        <v>0.002611892818634181</v>
      </c>
    </row>
    <row r="150" spans="1:6" ht="36.75" customHeight="1">
      <c r="A150" s="8" t="s">
        <v>258</v>
      </c>
      <c r="B150" s="12" t="s">
        <v>257</v>
      </c>
      <c r="C150" s="14">
        <v>32</v>
      </c>
      <c r="D150" s="21">
        <v>33</v>
      </c>
      <c r="E150" s="14">
        <f t="shared" si="9"/>
        <v>103.125</v>
      </c>
      <c r="F150" s="16">
        <f t="shared" si="8"/>
        <v>0.0022100631542289226</v>
      </c>
    </row>
    <row r="151" spans="1:6" ht="36.75" customHeight="1">
      <c r="A151" s="8" t="s">
        <v>260</v>
      </c>
      <c r="B151" s="12" t="s">
        <v>259</v>
      </c>
      <c r="C151" s="14">
        <v>110</v>
      </c>
      <c r="D151" s="21">
        <v>115</v>
      </c>
      <c r="E151" s="14">
        <f t="shared" si="9"/>
        <v>104.54545454545455</v>
      </c>
      <c r="F151" s="16">
        <f t="shared" si="8"/>
        <v>0.007701735234434123</v>
      </c>
    </row>
    <row r="152" spans="1:6" ht="36.75" customHeight="1">
      <c r="A152" s="8" t="s">
        <v>262</v>
      </c>
      <c r="B152" s="12" t="s">
        <v>261</v>
      </c>
      <c r="C152" s="14">
        <v>126</v>
      </c>
      <c r="D152" s="21">
        <v>126</v>
      </c>
      <c r="E152" s="14">
        <f t="shared" si="9"/>
        <v>100</v>
      </c>
      <c r="F152" s="16">
        <f t="shared" si="8"/>
        <v>0.008438422952510431</v>
      </c>
    </row>
    <row r="153" spans="1:6" ht="14.25">
      <c r="A153" s="20" t="s">
        <v>263</v>
      </c>
      <c r="B153" s="29" t="s">
        <v>3</v>
      </c>
      <c r="C153" s="15">
        <f>C154</f>
        <v>3927</v>
      </c>
      <c r="D153" s="26">
        <f>D154</f>
        <v>4244</v>
      </c>
      <c r="E153" s="14">
        <f t="shared" si="9"/>
        <v>108.07231983702572</v>
      </c>
      <c r="F153" s="16">
        <f t="shared" si="8"/>
        <v>0.2842275159559863</v>
      </c>
    </row>
    <row r="154" spans="1:6" ht="14.25">
      <c r="A154" s="8" t="s">
        <v>264</v>
      </c>
      <c r="B154" s="12" t="s">
        <v>5</v>
      </c>
      <c r="C154" s="14">
        <f>C155+C158</f>
        <v>3927</v>
      </c>
      <c r="D154" s="21">
        <f>D155+D158</f>
        <v>4244</v>
      </c>
      <c r="E154" s="14">
        <f t="shared" si="9"/>
        <v>108.07231983702572</v>
      </c>
      <c r="F154" s="16">
        <f t="shared" si="8"/>
        <v>0.2842275159559863</v>
      </c>
    </row>
    <row r="155" spans="1:6" ht="14.25">
      <c r="A155" s="8" t="s">
        <v>353</v>
      </c>
      <c r="B155" s="12" t="s">
        <v>7</v>
      </c>
      <c r="C155" s="14">
        <f>C156</f>
        <v>1197</v>
      </c>
      <c r="D155" s="21">
        <f>D156</f>
        <v>1219</v>
      </c>
      <c r="E155" s="14">
        <f t="shared" si="9"/>
        <v>101.83792815371764</v>
      </c>
      <c r="F155" s="16">
        <f t="shared" si="8"/>
        <v>0.08163839348500171</v>
      </c>
    </row>
    <row r="156" spans="1:6" ht="22.5">
      <c r="A156" s="8" t="s">
        <v>354</v>
      </c>
      <c r="B156" s="12" t="s">
        <v>9</v>
      </c>
      <c r="C156" s="14">
        <f>C157</f>
        <v>1197</v>
      </c>
      <c r="D156" s="21">
        <f>D157</f>
        <v>1219</v>
      </c>
      <c r="E156" s="14">
        <f t="shared" si="9"/>
        <v>101.83792815371764</v>
      </c>
      <c r="F156" s="16">
        <f t="shared" si="8"/>
        <v>0.08163839348500171</v>
      </c>
    </row>
    <row r="157" spans="1:6" ht="48.75" customHeight="1">
      <c r="A157" s="8" t="s">
        <v>355</v>
      </c>
      <c r="B157" s="12" t="s">
        <v>179</v>
      </c>
      <c r="C157" s="14">
        <v>1197</v>
      </c>
      <c r="D157" s="21">
        <v>1219</v>
      </c>
      <c r="E157" s="14">
        <f t="shared" si="9"/>
        <v>101.83792815371764</v>
      </c>
      <c r="F157" s="16">
        <f t="shared" si="8"/>
        <v>0.08163839348500171</v>
      </c>
    </row>
    <row r="158" spans="1:6" ht="14.25">
      <c r="A158" s="8" t="s">
        <v>265</v>
      </c>
      <c r="B158" s="12" t="s">
        <v>25</v>
      </c>
      <c r="C158" s="14">
        <f>C159+C161+C162</f>
        <v>2730</v>
      </c>
      <c r="D158" s="21">
        <f>D159+D161+D162</f>
        <v>3025</v>
      </c>
      <c r="E158" s="14">
        <f t="shared" si="9"/>
        <v>110.80586080586082</v>
      </c>
      <c r="F158" s="16">
        <f t="shared" si="8"/>
        <v>0.20258912247098454</v>
      </c>
    </row>
    <row r="159" spans="1:6" ht="27.75" customHeight="1">
      <c r="A159" s="8" t="s">
        <v>267</v>
      </c>
      <c r="B159" s="12" t="s">
        <v>266</v>
      </c>
      <c r="C159" s="14">
        <f>C160</f>
        <v>59</v>
      </c>
      <c r="D159" s="21">
        <f>D160</f>
        <v>70</v>
      </c>
      <c r="E159" s="14">
        <f t="shared" si="9"/>
        <v>118.64406779661016</v>
      </c>
      <c r="F159" s="16">
        <f t="shared" si="8"/>
        <v>0.0046880127513946835</v>
      </c>
    </row>
    <row r="160" spans="1:6" ht="25.5" customHeight="1">
      <c r="A160" s="8" t="s">
        <v>269</v>
      </c>
      <c r="B160" s="12" t="s">
        <v>268</v>
      </c>
      <c r="C160" s="14">
        <v>59</v>
      </c>
      <c r="D160" s="21">
        <v>70</v>
      </c>
      <c r="E160" s="14">
        <f t="shared" si="9"/>
        <v>118.64406779661016</v>
      </c>
      <c r="F160" s="16">
        <f t="shared" si="8"/>
        <v>0.0046880127513946835</v>
      </c>
    </row>
    <row r="161" spans="1:6" ht="14.25">
      <c r="A161" s="8" t="s">
        <v>271</v>
      </c>
      <c r="B161" s="12" t="s">
        <v>270</v>
      </c>
      <c r="C161" s="14">
        <v>1870</v>
      </c>
      <c r="D161" s="21">
        <v>1998</v>
      </c>
      <c r="E161" s="14">
        <f t="shared" si="9"/>
        <v>106.84491978609626</v>
      </c>
      <c r="F161" s="16">
        <f t="shared" si="8"/>
        <v>0.13380927824695113</v>
      </c>
    </row>
    <row r="162" spans="1:6" ht="14.25" customHeight="1">
      <c r="A162" s="8" t="s">
        <v>272</v>
      </c>
      <c r="B162" s="12" t="s">
        <v>27</v>
      </c>
      <c r="C162" s="14">
        <f>C163</f>
        <v>801</v>
      </c>
      <c r="D162" s="21">
        <f>D163</f>
        <v>957</v>
      </c>
      <c r="E162" s="14">
        <f t="shared" si="9"/>
        <v>119.47565543071161</v>
      </c>
      <c r="F162" s="16">
        <f t="shared" si="8"/>
        <v>0.06409183147263875</v>
      </c>
    </row>
    <row r="163" spans="1:6" ht="24.75" customHeight="1">
      <c r="A163" s="8" t="s">
        <v>273</v>
      </c>
      <c r="B163" s="12" t="s">
        <v>29</v>
      </c>
      <c r="C163" s="14">
        <v>801</v>
      </c>
      <c r="D163" s="21">
        <v>957</v>
      </c>
      <c r="E163" s="14">
        <f t="shared" si="9"/>
        <v>119.47565543071161</v>
      </c>
      <c r="F163" s="16">
        <f t="shared" si="8"/>
        <v>0.06409183147263875</v>
      </c>
    </row>
    <row r="164" spans="1:7" ht="15">
      <c r="A164" s="20" t="s">
        <v>274</v>
      </c>
      <c r="B164" s="29" t="s">
        <v>3</v>
      </c>
      <c r="C164" s="15">
        <f aca="true" t="shared" si="10" ref="C164:D167">C165</f>
        <v>157</v>
      </c>
      <c r="D164" s="26">
        <f t="shared" si="10"/>
        <v>157</v>
      </c>
      <c r="E164" s="14">
        <f t="shared" si="9"/>
        <v>100</v>
      </c>
      <c r="F164" s="16">
        <f t="shared" si="8"/>
        <v>0.010514542885270933</v>
      </c>
      <c r="G164" s="22"/>
    </row>
    <row r="165" spans="1:6" ht="14.25">
      <c r="A165" s="8" t="s">
        <v>275</v>
      </c>
      <c r="B165" s="12" t="s">
        <v>5</v>
      </c>
      <c r="C165" s="14">
        <f t="shared" si="10"/>
        <v>157</v>
      </c>
      <c r="D165" s="21">
        <f t="shared" si="10"/>
        <v>157</v>
      </c>
      <c r="E165" s="14">
        <f t="shared" si="9"/>
        <v>100</v>
      </c>
      <c r="F165" s="16">
        <f t="shared" si="8"/>
        <v>0.010514542885270933</v>
      </c>
    </row>
    <row r="166" spans="1:6" ht="14.25">
      <c r="A166" s="8" t="s">
        <v>276</v>
      </c>
      <c r="B166" s="12" t="s">
        <v>25</v>
      </c>
      <c r="C166" s="14">
        <f t="shared" si="10"/>
        <v>157</v>
      </c>
      <c r="D166" s="21">
        <f t="shared" si="10"/>
        <v>157</v>
      </c>
      <c r="E166" s="14">
        <f t="shared" si="9"/>
        <v>100</v>
      </c>
      <c r="F166" s="16">
        <f t="shared" si="8"/>
        <v>0.010514542885270933</v>
      </c>
    </row>
    <row r="167" spans="1:6" ht="17.25" customHeight="1">
      <c r="A167" s="8" t="s">
        <v>277</v>
      </c>
      <c r="B167" s="12" t="s">
        <v>27</v>
      </c>
      <c r="C167" s="14">
        <f t="shared" si="10"/>
        <v>157</v>
      </c>
      <c r="D167" s="21">
        <f t="shared" si="10"/>
        <v>157</v>
      </c>
      <c r="E167" s="14">
        <f t="shared" si="9"/>
        <v>100</v>
      </c>
      <c r="F167" s="16">
        <f t="shared" si="8"/>
        <v>0.010514542885270933</v>
      </c>
    </row>
    <row r="168" spans="1:6" ht="25.5" customHeight="1">
      <c r="A168" s="8" t="s">
        <v>278</v>
      </c>
      <c r="B168" s="12" t="s">
        <v>29</v>
      </c>
      <c r="C168" s="14">
        <v>157</v>
      </c>
      <c r="D168" s="21">
        <v>157</v>
      </c>
      <c r="E168" s="14">
        <f t="shared" si="9"/>
        <v>100</v>
      </c>
      <c r="F168" s="16">
        <f t="shared" si="8"/>
        <v>0.010514542885270933</v>
      </c>
    </row>
    <row r="169" spans="1:7" ht="15">
      <c r="A169" s="20" t="s">
        <v>279</v>
      </c>
      <c r="B169" s="29" t="s">
        <v>3</v>
      </c>
      <c r="C169" s="15">
        <f aca="true" t="shared" si="11" ref="C169:D172">C170</f>
        <v>2</v>
      </c>
      <c r="D169" s="26">
        <f t="shared" si="11"/>
        <v>2</v>
      </c>
      <c r="E169" s="14">
        <f t="shared" si="9"/>
        <v>100</v>
      </c>
      <c r="F169" s="16">
        <f t="shared" si="8"/>
        <v>0.00013394322146841953</v>
      </c>
      <c r="G169" s="22"/>
    </row>
    <row r="170" spans="1:6" ht="14.25">
      <c r="A170" s="8" t="s">
        <v>280</v>
      </c>
      <c r="B170" s="12" t="s">
        <v>5</v>
      </c>
      <c r="C170" s="14">
        <f t="shared" si="11"/>
        <v>2</v>
      </c>
      <c r="D170" s="21">
        <f t="shared" si="11"/>
        <v>2</v>
      </c>
      <c r="E170" s="14">
        <f t="shared" si="9"/>
        <v>100</v>
      </c>
      <c r="F170" s="16">
        <f t="shared" si="8"/>
        <v>0.00013394322146841953</v>
      </c>
    </row>
    <row r="171" spans="1:6" ht="14.25">
      <c r="A171" s="8" t="s">
        <v>281</v>
      </c>
      <c r="B171" s="12" t="s">
        <v>25</v>
      </c>
      <c r="C171" s="14">
        <f t="shared" si="11"/>
        <v>2</v>
      </c>
      <c r="D171" s="21">
        <f t="shared" si="11"/>
        <v>2</v>
      </c>
      <c r="E171" s="14">
        <f t="shared" si="9"/>
        <v>100</v>
      </c>
      <c r="F171" s="16">
        <f t="shared" si="8"/>
        <v>0.00013394322146841953</v>
      </c>
    </row>
    <row r="172" spans="1:6" ht="27" customHeight="1">
      <c r="A172" s="8" t="s">
        <v>282</v>
      </c>
      <c r="B172" s="12" t="s">
        <v>266</v>
      </c>
      <c r="C172" s="14">
        <f t="shared" si="11"/>
        <v>2</v>
      </c>
      <c r="D172" s="21">
        <f t="shared" si="11"/>
        <v>2</v>
      </c>
      <c r="E172" s="14">
        <f t="shared" si="9"/>
        <v>100</v>
      </c>
      <c r="F172" s="16">
        <f t="shared" si="8"/>
        <v>0.00013394322146841953</v>
      </c>
    </row>
    <row r="173" spans="1:6" ht="25.5" customHeight="1">
      <c r="A173" s="8" t="s">
        <v>283</v>
      </c>
      <c r="B173" s="12" t="s">
        <v>268</v>
      </c>
      <c r="C173" s="14">
        <v>2</v>
      </c>
      <c r="D173" s="21">
        <v>2</v>
      </c>
      <c r="E173" s="14">
        <f t="shared" si="9"/>
        <v>100</v>
      </c>
      <c r="F173" s="16">
        <f t="shared" si="8"/>
        <v>0.00013394322146841953</v>
      </c>
    </row>
    <row r="174" spans="1:7" ht="15">
      <c r="A174" s="20" t="s">
        <v>284</v>
      </c>
      <c r="B174" s="29" t="s">
        <v>3</v>
      </c>
      <c r="C174" s="15">
        <f aca="true" t="shared" si="12" ref="C174:D177">C175</f>
        <v>360</v>
      </c>
      <c r="D174" s="26">
        <f t="shared" si="12"/>
        <v>370</v>
      </c>
      <c r="E174" s="14">
        <f t="shared" si="9"/>
        <v>102.77777777777777</v>
      </c>
      <c r="F174" s="16">
        <f t="shared" si="8"/>
        <v>0.024779495971657614</v>
      </c>
      <c r="G174" s="22"/>
    </row>
    <row r="175" spans="1:6" ht="14.25">
      <c r="A175" s="8" t="s">
        <v>285</v>
      </c>
      <c r="B175" s="12" t="s">
        <v>5</v>
      </c>
      <c r="C175" s="14">
        <f t="shared" si="12"/>
        <v>360</v>
      </c>
      <c r="D175" s="21">
        <f t="shared" si="12"/>
        <v>370</v>
      </c>
      <c r="E175" s="14">
        <f t="shared" si="9"/>
        <v>102.77777777777777</v>
      </c>
      <c r="F175" s="16">
        <f t="shared" si="8"/>
        <v>0.024779495971657614</v>
      </c>
    </row>
    <row r="176" spans="1:6" ht="14.25">
      <c r="A176" s="8" t="s">
        <v>286</v>
      </c>
      <c r="B176" s="12" t="s">
        <v>25</v>
      </c>
      <c r="C176" s="14">
        <f t="shared" si="12"/>
        <v>360</v>
      </c>
      <c r="D176" s="21">
        <f t="shared" si="12"/>
        <v>370</v>
      </c>
      <c r="E176" s="14">
        <f t="shared" si="9"/>
        <v>102.77777777777777</v>
      </c>
      <c r="F176" s="16">
        <f t="shared" si="8"/>
        <v>0.024779495971657614</v>
      </c>
    </row>
    <row r="177" spans="1:6" ht="47.25" customHeight="1">
      <c r="A177" s="8" t="s">
        <v>287</v>
      </c>
      <c r="B177" s="12" t="s">
        <v>163</v>
      </c>
      <c r="C177" s="14">
        <f t="shared" si="12"/>
        <v>360</v>
      </c>
      <c r="D177" s="21">
        <f t="shared" si="12"/>
        <v>370</v>
      </c>
      <c r="E177" s="14">
        <f t="shared" si="9"/>
        <v>102.77777777777777</v>
      </c>
      <c r="F177" s="16">
        <f t="shared" si="8"/>
        <v>0.024779495971657614</v>
      </c>
    </row>
    <row r="178" spans="1:6" ht="14.25">
      <c r="A178" s="8" t="s">
        <v>289</v>
      </c>
      <c r="B178" s="12" t="s">
        <v>288</v>
      </c>
      <c r="C178" s="14">
        <v>360</v>
      </c>
      <c r="D178" s="21">
        <v>370</v>
      </c>
      <c r="E178" s="14">
        <f t="shared" si="9"/>
        <v>102.77777777777777</v>
      </c>
      <c r="F178" s="16">
        <f t="shared" si="8"/>
        <v>0.024779495971657614</v>
      </c>
    </row>
    <row r="179" spans="1:7" ht="15">
      <c r="A179" s="20" t="s">
        <v>290</v>
      </c>
      <c r="B179" s="29" t="s">
        <v>3</v>
      </c>
      <c r="C179" s="15">
        <f>C180</f>
        <v>35797</v>
      </c>
      <c r="D179" s="26">
        <f>D180</f>
        <v>39238</v>
      </c>
      <c r="E179" s="14">
        <f t="shared" si="9"/>
        <v>109.61253736346622</v>
      </c>
      <c r="F179" s="16">
        <f t="shared" si="8"/>
        <v>2.6278320619889226</v>
      </c>
      <c r="G179" s="22"/>
    </row>
    <row r="180" spans="1:6" ht="14.25">
      <c r="A180" s="8" t="s">
        <v>291</v>
      </c>
      <c r="B180" s="12" t="s">
        <v>5</v>
      </c>
      <c r="C180" s="14">
        <f>C181+C190</f>
        <v>35797</v>
      </c>
      <c r="D180" s="21">
        <f>D181+D190</f>
        <v>39238</v>
      </c>
      <c r="E180" s="14">
        <f t="shared" si="9"/>
        <v>109.61253736346622</v>
      </c>
      <c r="F180" s="16">
        <f t="shared" si="8"/>
        <v>2.6278320619889226</v>
      </c>
    </row>
    <row r="181" spans="1:6" ht="22.5">
      <c r="A181" s="8" t="s">
        <v>292</v>
      </c>
      <c r="B181" s="12" t="s">
        <v>13</v>
      </c>
      <c r="C181" s="14">
        <f>C182+C187</f>
        <v>31877</v>
      </c>
      <c r="D181" s="21">
        <f>D182+D187</f>
        <v>34163</v>
      </c>
      <c r="E181" s="14">
        <f t="shared" si="9"/>
        <v>107.17131474103584</v>
      </c>
      <c r="F181" s="16">
        <f t="shared" si="8"/>
        <v>2.2879511375128083</v>
      </c>
    </row>
    <row r="182" spans="1:6" ht="47.25" customHeight="1">
      <c r="A182" s="8" t="s">
        <v>294</v>
      </c>
      <c r="B182" s="12" t="s">
        <v>293</v>
      </c>
      <c r="C182" s="14">
        <f>C183+C185</f>
        <v>22983</v>
      </c>
      <c r="D182" s="21">
        <f>D183+D185</f>
        <v>23626</v>
      </c>
      <c r="E182" s="14">
        <f t="shared" si="9"/>
        <v>102.79772005395292</v>
      </c>
      <c r="F182" s="16">
        <f t="shared" si="8"/>
        <v>1.5822712752064398</v>
      </c>
    </row>
    <row r="183" spans="1:6" ht="36.75" customHeight="1">
      <c r="A183" s="8" t="s">
        <v>296</v>
      </c>
      <c r="B183" s="12" t="s">
        <v>295</v>
      </c>
      <c r="C183" s="14">
        <f>C184</f>
        <v>22983</v>
      </c>
      <c r="D183" s="21">
        <f>D184</f>
        <v>23536</v>
      </c>
      <c r="E183" s="14">
        <f t="shared" si="9"/>
        <v>102.40612626724099</v>
      </c>
      <c r="F183" s="16">
        <f t="shared" si="8"/>
        <v>1.5762438302403612</v>
      </c>
    </row>
    <row r="184" spans="1:6" ht="47.25" customHeight="1">
      <c r="A184" s="8" t="s">
        <v>298</v>
      </c>
      <c r="B184" s="12" t="s">
        <v>297</v>
      </c>
      <c r="C184" s="14">
        <v>22983</v>
      </c>
      <c r="D184" s="21">
        <v>23536</v>
      </c>
      <c r="E184" s="14">
        <f t="shared" si="9"/>
        <v>102.40612626724099</v>
      </c>
      <c r="F184" s="16">
        <f t="shared" si="8"/>
        <v>1.5762438302403612</v>
      </c>
    </row>
    <row r="185" spans="1:6" ht="39" customHeight="1">
      <c r="A185" s="8" t="s">
        <v>300</v>
      </c>
      <c r="B185" s="12" t="s">
        <v>299</v>
      </c>
      <c r="C185" s="14">
        <f>C186</f>
        <v>0</v>
      </c>
      <c r="D185" s="21">
        <f>D186</f>
        <v>90</v>
      </c>
      <c r="E185" s="14"/>
      <c r="F185" s="16">
        <f t="shared" si="8"/>
        <v>0.006027444966078879</v>
      </c>
    </row>
    <row r="186" spans="1:6" ht="34.5" customHeight="1">
      <c r="A186" s="8" t="s">
        <v>302</v>
      </c>
      <c r="B186" s="12" t="s">
        <v>301</v>
      </c>
      <c r="C186" s="14"/>
      <c r="D186" s="21">
        <v>90</v>
      </c>
      <c r="E186" s="14"/>
      <c r="F186" s="16">
        <f t="shared" si="8"/>
        <v>0.006027444966078879</v>
      </c>
    </row>
    <row r="187" spans="1:6" ht="37.5" customHeight="1">
      <c r="A187" s="8" t="s">
        <v>304</v>
      </c>
      <c r="B187" s="12" t="s">
        <v>303</v>
      </c>
      <c r="C187" s="14">
        <f>C188</f>
        <v>8894</v>
      </c>
      <c r="D187" s="21">
        <f>D188</f>
        <v>10537</v>
      </c>
      <c r="E187" s="14">
        <f t="shared" si="9"/>
        <v>118.47312795142793</v>
      </c>
      <c r="F187" s="16">
        <f t="shared" si="8"/>
        <v>0.7056798623063684</v>
      </c>
    </row>
    <row r="188" spans="1:6" ht="37.5" customHeight="1">
      <c r="A188" s="8" t="s">
        <v>306</v>
      </c>
      <c r="B188" s="12" t="s">
        <v>305</v>
      </c>
      <c r="C188" s="14">
        <f>C189</f>
        <v>8894</v>
      </c>
      <c r="D188" s="21">
        <f>D189</f>
        <v>10537</v>
      </c>
      <c r="E188" s="14">
        <f t="shared" si="9"/>
        <v>118.47312795142793</v>
      </c>
      <c r="F188" s="16">
        <f t="shared" si="8"/>
        <v>0.7056798623063684</v>
      </c>
    </row>
    <row r="189" spans="1:6" ht="36.75" customHeight="1">
      <c r="A189" s="8" t="s">
        <v>308</v>
      </c>
      <c r="B189" s="12" t="s">
        <v>307</v>
      </c>
      <c r="C189" s="14">
        <v>8894</v>
      </c>
      <c r="D189" s="21">
        <v>10537</v>
      </c>
      <c r="E189" s="14">
        <f t="shared" si="9"/>
        <v>118.47312795142793</v>
      </c>
      <c r="F189" s="16">
        <f t="shared" si="8"/>
        <v>0.7056798623063684</v>
      </c>
    </row>
    <row r="190" spans="1:6" ht="16.5" customHeight="1">
      <c r="A190" s="8" t="s">
        <v>310</v>
      </c>
      <c r="B190" s="12" t="s">
        <v>309</v>
      </c>
      <c r="C190" s="14">
        <f>C191+C193+C195</f>
        <v>3920</v>
      </c>
      <c r="D190" s="21">
        <f>D191+D193+D195</f>
        <v>5075</v>
      </c>
      <c r="E190" s="14">
        <f t="shared" si="9"/>
        <v>129.46428571428572</v>
      </c>
      <c r="F190" s="16">
        <f t="shared" si="8"/>
        <v>0.33988092447611457</v>
      </c>
    </row>
    <row r="191" spans="1:6" ht="14.25">
      <c r="A191" s="8" t="s">
        <v>312</v>
      </c>
      <c r="B191" s="12" t="s">
        <v>311</v>
      </c>
      <c r="C191" s="14">
        <f>C192</f>
        <v>935</v>
      </c>
      <c r="D191" s="21">
        <f>D192</f>
        <v>935</v>
      </c>
      <c r="E191" s="14">
        <f t="shared" si="9"/>
        <v>100</v>
      </c>
      <c r="F191" s="16">
        <f t="shared" si="8"/>
        <v>0.06261845603648612</v>
      </c>
    </row>
    <row r="192" spans="1:6" ht="18" customHeight="1">
      <c r="A192" s="8" t="s">
        <v>314</v>
      </c>
      <c r="B192" s="12" t="s">
        <v>313</v>
      </c>
      <c r="C192" s="14">
        <v>935</v>
      </c>
      <c r="D192" s="21">
        <v>935</v>
      </c>
      <c r="E192" s="14">
        <f t="shared" si="9"/>
        <v>100</v>
      </c>
      <c r="F192" s="16">
        <f t="shared" si="8"/>
        <v>0.06261845603648612</v>
      </c>
    </row>
    <row r="193" spans="1:6" ht="38.25" customHeight="1">
      <c r="A193" s="8" t="s">
        <v>316</v>
      </c>
      <c r="B193" s="12" t="s">
        <v>315</v>
      </c>
      <c r="C193" s="14">
        <f>C194</f>
        <v>2406</v>
      </c>
      <c r="D193" s="21">
        <f>D194</f>
        <v>3433</v>
      </c>
      <c r="E193" s="14">
        <f t="shared" si="9"/>
        <v>142.68495428096426</v>
      </c>
      <c r="F193" s="16">
        <f t="shared" si="8"/>
        <v>0.22991353965054212</v>
      </c>
    </row>
    <row r="194" spans="1:6" ht="47.25" customHeight="1">
      <c r="A194" s="8" t="s">
        <v>318</v>
      </c>
      <c r="B194" s="12" t="s">
        <v>317</v>
      </c>
      <c r="C194" s="14">
        <v>2406</v>
      </c>
      <c r="D194" s="21">
        <v>3433</v>
      </c>
      <c r="E194" s="14">
        <f t="shared" si="9"/>
        <v>142.68495428096426</v>
      </c>
      <c r="F194" s="16">
        <f t="shared" si="8"/>
        <v>0.22991353965054212</v>
      </c>
    </row>
    <row r="195" spans="1:6" ht="24.75" customHeight="1">
      <c r="A195" s="8" t="s">
        <v>320</v>
      </c>
      <c r="B195" s="12" t="s">
        <v>319</v>
      </c>
      <c r="C195" s="14">
        <f>C196</f>
        <v>579</v>
      </c>
      <c r="D195" s="21">
        <f>D196</f>
        <v>707</v>
      </c>
      <c r="E195" s="14">
        <f t="shared" si="9"/>
        <v>122.10708117443869</v>
      </c>
      <c r="F195" s="16">
        <f t="shared" si="8"/>
        <v>0.04734892878908631</v>
      </c>
    </row>
    <row r="196" spans="1:6" ht="14.25">
      <c r="A196" s="8" t="s">
        <v>322</v>
      </c>
      <c r="B196" s="12" t="s">
        <v>321</v>
      </c>
      <c r="C196" s="14">
        <f>C197</f>
        <v>579</v>
      </c>
      <c r="D196" s="21">
        <f>D197</f>
        <v>707</v>
      </c>
      <c r="E196" s="14">
        <f t="shared" si="9"/>
        <v>122.10708117443869</v>
      </c>
      <c r="F196" s="16">
        <f t="shared" si="8"/>
        <v>0.04734892878908631</v>
      </c>
    </row>
    <row r="197" spans="1:6" ht="24.75" customHeight="1">
      <c r="A197" s="8" t="s">
        <v>324</v>
      </c>
      <c r="B197" s="12" t="s">
        <v>323</v>
      </c>
      <c r="C197" s="14">
        <v>579</v>
      </c>
      <c r="D197" s="21">
        <v>707</v>
      </c>
      <c r="E197" s="14">
        <f t="shared" si="9"/>
        <v>122.10708117443869</v>
      </c>
      <c r="F197" s="16">
        <f t="shared" si="8"/>
        <v>0.04734892878908631</v>
      </c>
    </row>
    <row r="198" spans="1:7" ht="15">
      <c r="A198" s="20" t="s">
        <v>325</v>
      </c>
      <c r="B198" s="29" t="s">
        <v>3</v>
      </c>
      <c r="C198" s="15">
        <f aca="true" t="shared" si="13" ref="C198:D201">C199</f>
        <v>0</v>
      </c>
      <c r="D198" s="26">
        <f t="shared" si="13"/>
        <v>-2</v>
      </c>
      <c r="E198" s="14"/>
      <c r="F198" s="16">
        <f t="shared" si="8"/>
        <v>-0.00013394322146841953</v>
      </c>
      <c r="G198" s="22"/>
    </row>
    <row r="199" spans="1:6" ht="14.25">
      <c r="A199" s="8" t="s">
        <v>326</v>
      </c>
      <c r="B199" s="12" t="s">
        <v>5</v>
      </c>
      <c r="C199" s="14">
        <f t="shared" si="13"/>
        <v>0</v>
      </c>
      <c r="D199" s="21">
        <f t="shared" si="13"/>
        <v>-2</v>
      </c>
      <c r="E199" s="14"/>
      <c r="F199" s="16">
        <f t="shared" si="8"/>
        <v>-0.00013394322146841953</v>
      </c>
    </row>
    <row r="200" spans="1:6" ht="14.25">
      <c r="A200" s="8" t="s">
        <v>327</v>
      </c>
      <c r="B200" s="12" t="s">
        <v>25</v>
      </c>
      <c r="C200" s="14">
        <f t="shared" si="13"/>
        <v>0</v>
      </c>
      <c r="D200" s="21">
        <f t="shared" si="13"/>
        <v>-2</v>
      </c>
      <c r="E200" s="14"/>
      <c r="F200" s="16">
        <f t="shared" si="8"/>
        <v>-0.00013394322146841953</v>
      </c>
    </row>
    <row r="201" spans="1:6" ht="16.5" customHeight="1">
      <c r="A201" s="8" t="s">
        <v>328</v>
      </c>
      <c r="B201" s="12" t="s">
        <v>27</v>
      </c>
      <c r="C201" s="14">
        <f t="shared" si="13"/>
        <v>0</v>
      </c>
      <c r="D201" s="21">
        <f t="shared" si="13"/>
        <v>-2</v>
      </c>
      <c r="E201" s="14"/>
      <c r="F201" s="16">
        <f t="shared" si="8"/>
        <v>-0.00013394322146841953</v>
      </c>
    </row>
    <row r="202" spans="1:6" ht="23.25" customHeight="1">
      <c r="A202" s="8" t="s">
        <v>329</v>
      </c>
      <c r="B202" s="12" t="s">
        <v>29</v>
      </c>
      <c r="C202" s="14"/>
      <c r="D202" s="21">
        <v>-2</v>
      </c>
      <c r="E202" s="14"/>
      <c r="F202" s="16">
        <f t="shared" si="8"/>
        <v>-0.00013394322146841953</v>
      </c>
    </row>
    <row r="203" spans="1:8" ht="15">
      <c r="A203" s="20" t="s">
        <v>330</v>
      </c>
      <c r="B203" s="29" t="s">
        <v>3</v>
      </c>
      <c r="C203" s="15">
        <f>C204</f>
        <v>1843</v>
      </c>
      <c r="D203" s="26">
        <f>D204</f>
        <v>1858</v>
      </c>
      <c r="E203" s="14">
        <f aca="true" t="shared" si="14" ref="E203:E210">D203/C203*100</f>
        <v>100.81389039609331</v>
      </c>
      <c r="F203" s="16">
        <f aca="true" t="shared" si="15" ref="F203:F210">D203/$D$210*100</f>
        <v>0.12443325274416174</v>
      </c>
      <c r="G203" s="22"/>
      <c r="H203" s="22"/>
    </row>
    <row r="204" spans="1:6" ht="14.25">
      <c r="A204" s="8" t="s">
        <v>331</v>
      </c>
      <c r="B204" s="12" t="s">
        <v>5</v>
      </c>
      <c r="C204" s="14">
        <f>C205+C207</f>
        <v>1843</v>
      </c>
      <c r="D204" s="21">
        <f>D205+D207</f>
        <v>1858</v>
      </c>
      <c r="E204" s="14">
        <f t="shared" si="14"/>
        <v>100.81389039609331</v>
      </c>
      <c r="F204" s="16">
        <f t="shared" si="15"/>
        <v>0.12443325274416174</v>
      </c>
    </row>
    <row r="205" spans="1:6" ht="14.25">
      <c r="A205" s="8" t="s">
        <v>333</v>
      </c>
      <c r="B205" s="12" t="s">
        <v>332</v>
      </c>
      <c r="C205" s="14">
        <f>C206</f>
        <v>1711</v>
      </c>
      <c r="D205" s="21">
        <f>D206</f>
        <v>1726</v>
      </c>
      <c r="E205" s="14">
        <f t="shared" si="14"/>
        <v>100.87668030391583</v>
      </c>
      <c r="F205" s="16">
        <f t="shared" si="15"/>
        <v>0.11559300012724605</v>
      </c>
    </row>
    <row r="206" spans="1:6" ht="14.25">
      <c r="A206" s="8" t="s">
        <v>335</v>
      </c>
      <c r="B206" s="12" t="s">
        <v>334</v>
      </c>
      <c r="C206" s="14">
        <v>1711</v>
      </c>
      <c r="D206" s="21">
        <v>1726</v>
      </c>
      <c r="E206" s="14">
        <f t="shared" si="14"/>
        <v>100.87668030391583</v>
      </c>
      <c r="F206" s="16">
        <f t="shared" si="15"/>
        <v>0.11559300012724605</v>
      </c>
    </row>
    <row r="207" spans="1:6" ht="14.25">
      <c r="A207" s="8" t="s">
        <v>336</v>
      </c>
      <c r="B207" s="12" t="s">
        <v>25</v>
      </c>
      <c r="C207" s="14">
        <f>C208</f>
        <v>132</v>
      </c>
      <c r="D207" s="21">
        <f>D208</f>
        <v>132</v>
      </c>
      <c r="E207" s="14">
        <f t="shared" si="14"/>
        <v>100</v>
      </c>
      <c r="F207" s="16">
        <f t="shared" si="15"/>
        <v>0.00884025261691569</v>
      </c>
    </row>
    <row r="208" spans="1:6" ht="15.75" customHeight="1">
      <c r="A208" s="8" t="s">
        <v>337</v>
      </c>
      <c r="B208" s="12" t="s">
        <v>27</v>
      </c>
      <c r="C208" s="14">
        <f>C209</f>
        <v>132</v>
      </c>
      <c r="D208" s="21">
        <f>D209</f>
        <v>132</v>
      </c>
      <c r="E208" s="14">
        <f t="shared" si="14"/>
        <v>100</v>
      </c>
      <c r="F208" s="16">
        <f t="shared" si="15"/>
        <v>0.00884025261691569</v>
      </c>
    </row>
    <row r="209" spans="1:6" ht="23.25" customHeight="1">
      <c r="A209" s="8" t="s">
        <v>338</v>
      </c>
      <c r="B209" s="12" t="s">
        <v>29</v>
      </c>
      <c r="C209" s="14">
        <v>132</v>
      </c>
      <c r="D209" s="21">
        <v>132</v>
      </c>
      <c r="E209" s="14">
        <f t="shared" si="14"/>
        <v>100</v>
      </c>
      <c r="F209" s="16">
        <f t="shared" si="15"/>
        <v>0.00884025261691569</v>
      </c>
    </row>
    <row r="210" spans="1:6" ht="14.25">
      <c r="A210" s="40" t="s">
        <v>345</v>
      </c>
      <c r="B210" s="40"/>
      <c r="C210" s="30">
        <f>C10+C90+C95+C99+C104+C109+C153+C164+C169+C174+C179+C198+C203</f>
        <v>1547482.0999999999</v>
      </c>
      <c r="D210" s="31">
        <f>D10+D90+D95+D99+D104+D109+D153+D164+D169+D174+D179+D198+D203</f>
        <v>1493170</v>
      </c>
      <c r="E210" s="14">
        <f t="shared" si="14"/>
        <v>96.49029219788714</v>
      </c>
      <c r="F210" s="16">
        <f t="shared" si="15"/>
        <v>100</v>
      </c>
    </row>
  </sheetData>
  <sheetProtection/>
  <mergeCells count="1">
    <mergeCell ref="A210:B210"/>
  </mergeCells>
  <printOptions/>
  <pageMargins left="0.7086614173228347" right="0.31496062992125984" top="0.5511811023622047" bottom="0.35433070866141736" header="0.31496062992125984" footer="0.31496062992125984"/>
  <pageSetup fitToHeight="12"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2009-06-08T06:36:24Z</cp:lastPrinted>
  <dcterms:created xsi:type="dcterms:W3CDTF">2006-09-28T05:33:49Z</dcterms:created>
  <dcterms:modified xsi:type="dcterms:W3CDTF">2009-06-08T14:34:27Z</dcterms:modified>
  <cp:category/>
  <cp:version/>
  <cp:contentType/>
  <cp:contentStatus/>
</cp:coreProperties>
</file>